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 activeTab="1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7" i="3" l="1"/>
  <c r="J77" i="3" s="1"/>
  <c r="F77" i="3"/>
  <c r="O77" i="3"/>
  <c r="E9" i="7" l="1"/>
  <c r="J9" i="7" s="1"/>
  <c r="F9" i="7"/>
  <c r="O9" i="7"/>
  <c r="O73" i="7"/>
  <c r="F71" i="7"/>
  <c r="F72" i="7"/>
  <c r="F73" i="7"/>
  <c r="E71" i="7"/>
  <c r="J71" i="7" s="1"/>
  <c r="E72" i="7"/>
  <c r="J72" i="7" s="1"/>
  <c r="E73" i="7"/>
  <c r="J73" i="7" s="1"/>
  <c r="O68" i="3"/>
  <c r="O69" i="3"/>
  <c r="O70" i="3"/>
  <c r="O71" i="3"/>
  <c r="O72" i="3"/>
  <c r="O73" i="3"/>
  <c r="O74" i="3"/>
  <c r="O75" i="3"/>
  <c r="O76" i="3"/>
  <c r="O78" i="3"/>
  <c r="F69" i="3"/>
  <c r="F70" i="3"/>
  <c r="F71" i="3"/>
  <c r="F72" i="3"/>
  <c r="F73" i="3"/>
  <c r="F74" i="3"/>
  <c r="F75" i="3"/>
  <c r="F76" i="3"/>
  <c r="F78" i="3"/>
  <c r="B80" i="3"/>
  <c r="E68" i="3"/>
  <c r="E69" i="3"/>
  <c r="J69" i="3" s="1"/>
  <c r="E70" i="3"/>
  <c r="J70" i="3" s="1"/>
  <c r="E71" i="3"/>
  <c r="J71" i="3" s="1"/>
  <c r="E72" i="3"/>
  <c r="J72" i="3" s="1"/>
  <c r="E73" i="3"/>
  <c r="J73" i="3" s="1"/>
  <c r="E74" i="3"/>
  <c r="J74" i="3" s="1"/>
  <c r="E75" i="3"/>
  <c r="J75" i="3" s="1"/>
  <c r="E76" i="3"/>
  <c r="J76" i="3" s="1"/>
  <c r="E78" i="3"/>
  <c r="J78" i="3" s="1"/>
  <c r="E79" i="3"/>
  <c r="O60" i="3"/>
  <c r="O61" i="3"/>
  <c r="O62" i="3"/>
  <c r="O63" i="3"/>
  <c r="O64" i="3"/>
  <c r="O65" i="3"/>
  <c r="O66" i="3"/>
  <c r="F61" i="3"/>
  <c r="F62" i="3"/>
  <c r="F63" i="3"/>
  <c r="F64" i="3"/>
  <c r="F65" i="3"/>
  <c r="E55" i="3"/>
  <c r="E56" i="3"/>
  <c r="E57" i="3"/>
  <c r="E58" i="3"/>
  <c r="E59" i="3"/>
  <c r="E60" i="3"/>
  <c r="E61" i="3"/>
  <c r="J61" i="3" s="1"/>
  <c r="E62" i="3"/>
  <c r="J62" i="3" s="1"/>
  <c r="E63" i="3"/>
  <c r="J63" i="3" s="1"/>
  <c r="E64" i="3"/>
  <c r="J64" i="3" s="1"/>
  <c r="E65" i="3"/>
  <c r="J65" i="3" s="1"/>
  <c r="E66" i="3"/>
  <c r="E67" i="3"/>
  <c r="O64" i="7"/>
  <c r="O65" i="7"/>
  <c r="O66" i="7"/>
  <c r="O67" i="7"/>
  <c r="O68" i="7"/>
  <c r="O69" i="7"/>
  <c r="O70" i="7"/>
  <c r="O71" i="7"/>
  <c r="F65" i="7"/>
  <c r="F66" i="7"/>
  <c r="F67" i="7"/>
  <c r="F68" i="7"/>
  <c r="F69" i="7"/>
  <c r="F70" i="7"/>
  <c r="E65" i="7"/>
  <c r="J65" i="7" s="1"/>
  <c r="E66" i="7"/>
  <c r="J66" i="7" s="1"/>
  <c r="E67" i="7"/>
  <c r="J67" i="7" s="1"/>
  <c r="E68" i="7"/>
  <c r="J68" i="7" s="1"/>
  <c r="E69" i="7"/>
  <c r="J69" i="7" s="1"/>
  <c r="E70" i="7"/>
  <c r="J70" i="7" s="1"/>
  <c r="E5" i="7" l="1"/>
  <c r="J5" i="7" s="1"/>
  <c r="F5" i="7"/>
  <c r="O5" i="7"/>
  <c r="E10" i="7"/>
  <c r="J10" i="7" s="1"/>
  <c r="F10" i="7"/>
  <c r="O10" i="7"/>
  <c r="E16" i="7"/>
  <c r="J16" i="7" s="1"/>
  <c r="F16" i="7"/>
  <c r="O16" i="7"/>
  <c r="O72" i="7"/>
  <c r="E64" i="7"/>
  <c r="F64" i="7"/>
  <c r="F62" i="7" l="1"/>
  <c r="F63" i="7"/>
  <c r="J64" i="7"/>
  <c r="N78" i="7"/>
  <c r="B74" i="7"/>
  <c r="O63" i="7"/>
  <c r="E63" i="7"/>
  <c r="J63" i="7" s="1"/>
  <c r="O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74" i="7" l="1"/>
  <c r="E75" i="7"/>
  <c r="I9" i="7" l="1"/>
  <c r="I73" i="7"/>
  <c r="I65" i="7"/>
  <c r="I71" i="7"/>
  <c r="I68" i="7"/>
  <c r="I72" i="7"/>
  <c r="I69" i="7"/>
  <c r="I66" i="7"/>
  <c r="I70" i="7"/>
  <c r="I67" i="7"/>
  <c r="I10" i="7"/>
  <c r="I5" i="7"/>
  <c r="I16" i="7"/>
  <c r="I64" i="7"/>
  <c r="L78" i="7"/>
  <c r="I63" i="7"/>
  <c r="I60" i="7"/>
  <c r="I56" i="7"/>
  <c r="I52" i="7"/>
  <c r="I50" i="7"/>
  <c r="I46" i="7"/>
  <c r="I43" i="7"/>
  <c r="I39" i="7"/>
  <c r="I35" i="7"/>
  <c r="I31" i="7"/>
  <c r="I25" i="7"/>
  <c r="I21" i="7"/>
  <c r="I18" i="7"/>
  <c r="I14" i="7"/>
  <c r="I6" i="7"/>
  <c r="I2" i="7"/>
  <c r="I11" i="7"/>
  <c r="I61" i="7"/>
  <c r="I57" i="7"/>
  <c r="I53" i="7"/>
  <c r="I47" i="7"/>
  <c r="I40" i="7"/>
  <c r="I36" i="7"/>
  <c r="I32" i="7"/>
  <c r="I28" i="7"/>
  <c r="I26" i="7"/>
  <c r="I22" i="7"/>
  <c r="I15" i="7"/>
  <c r="G79" i="7"/>
  <c r="I62" i="7"/>
  <c r="I58" i="7"/>
  <c r="I54" i="7"/>
  <c r="I51" i="7"/>
  <c r="I48" i="7"/>
  <c r="I44" i="7"/>
  <c r="I41" i="7"/>
  <c r="I37" i="7"/>
  <c r="I33" i="7"/>
  <c r="I29" i="7"/>
  <c r="I23" i="7"/>
  <c r="I8" i="7"/>
  <c r="I4" i="7"/>
  <c r="I13" i="7"/>
  <c r="I12" i="7"/>
  <c r="I3" i="7"/>
  <c r="I20" i="7"/>
  <c r="I59" i="7"/>
  <c r="I55" i="7"/>
  <c r="I49" i="7"/>
  <c r="I45" i="7"/>
  <c r="I42" i="7"/>
  <c r="I38" i="7"/>
  <c r="I34" i="7"/>
  <c r="I30" i="7"/>
  <c r="I27" i="7"/>
  <c r="I24" i="7"/>
  <c r="G78" i="7"/>
  <c r="I19" i="7"/>
  <c r="I17" i="7"/>
  <c r="I7" i="7"/>
  <c r="G82" i="7"/>
  <c r="G85" i="7"/>
  <c r="G89" i="7" s="1"/>
  <c r="J78" i="7"/>
  <c r="K78" i="7" s="1"/>
  <c r="G83" i="7"/>
  <c r="H9" i="7" l="1"/>
  <c r="G9" i="7"/>
  <c r="G73" i="7"/>
  <c r="H73" i="7"/>
  <c r="G66" i="7"/>
  <c r="G70" i="7"/>
  <c r="G65" i="7"/>
  <c r="G67" i="7"/>
  <c r="G71" i="7"/>
  <c r="G68" i="7"/>
  <c r="G72" i="7"/>
  <c r="G69" i="7"/>
  <c r="H71" i="7"/>
  <c r="H68" i="7"/>
  <c r="H72" i="7"/>
  <c r="H69" i="7"/>
  <c r="H66" i="7"/>
  <c r="H70" i="7"/>
  <c r="H65" i="7"/>
  <c r="H67" i="7"/>
  <c r="G10" i="7"/>
  <c r="G5" i="7"/>
  <c r="H10" i="7"/>
  <c r="H5" i="7"/>
  <c r="G16" i="7"/>
  <c r="H16" i="7"/>
  <c r="H64" i="7"/>
  <c r="G63" i="7"/>
  <c r="G64" i="7"/>
  <c r="G93" i="7"/>
  <c r="H59" i="7"/>
  <c r="H55" i="7"/>
  <c r="H49" i="7"/>
  <c r="H45" i="7"/>
  <c r="H42" i="7"/>
  <c r="H38" i="7"/>
  <c r="H34" i="7"/>
  <c r="H30" i="7"/>
  <c r="H27" i="7"/>
  <c r="H24" i="7"/>
  <c r="H20" i="7"/>
  <c r="H17" i="7"/>
  <c r="H13" i="7"/>
  <c r="H63" i="7"/>
  <c r="H60" i="7"/>
  <c r="H56" i="7"/>
  <c r="H52" i="7"/>
  <c r="H50" i="7"/>
  <c r="H46" i="7"/>
  <c r="H43" i="7"/>
  <c r="H39" i="7"/>
  <c r="H35" i="7"/>
  <c r="H31" i="7"/>
  <c r="H25" i="7"/>
  <c r="H21" i="7"/>
  <c r="H18" i="7"/>
  <c r="H14" i="7"/>
  <c r="H61" i="7"/>
  <c r="H57" i="7"/>
  <c r="H53" i="7"/>
  <c r="H47" i="7"/>
  <c r="H40" i="7"/>
  <c r="H36" i="7"/>
  <c r="H32" i="7"/>
  <c r="H28" i="7"/>
  <c r="H26" i="7"/>
  <c r="H22" i="7"/>
  <c r="H8" i="7"/>
  <c r="H19" i="7"/>
  <c r="H15" i="7"/>
  <c r="H7" i="7"/>
  <c r="H11" i="7"/>
  <c r="H3" i="7"/>
  <c r="H62" i="7"/>
  <c r="H58" i="7"/>
  <c r="H54" i="7"/>
  <c r="H51" i="7"/>
  <c r="H48" i="7"/>
  <c r="H44" i="7"/>
  <c r="H41" i="7"/>
  <c r="H37" i="7"/>
  <c r="H33" i="7"/>
  <c r="H29" i="7"/>
  <c r="H23" i="7"/>
  <c r="G94" i="7"/>
  <c r="H6" i="7"/>
  <c r="H2" i="7"/>
  <c r="H4" i="7"/>
  <c r="H12" i="7"/>
  <c r="G88" i="7"/>
  <c r="G62" i="7"/>
  <c r="G58" i="7"/>
  <c r="G54" i="7"/>
  <c r="G51" i="7"/>
  <c r="G48" i="7"/>
  <c r="G44" i="7"/>
  <c r="G41" i="7"/>
  <c r="G37" i="7"/>
  <c r="G33" i="7"/>
  <c r="G29" i="7"/>
  <c r="G23" i="7"/>
  <c r="G19" i="7"/>
  <c r="G12" i="7"/>
  <c r="G8" i="7"/>
  <c r="G4" i="7"/>
  <c r="G13" i="7"/>
  <c r="G92" i="7"/>
  <c r="P81" i="7"/>
  <c r="G59" i="7"/>
  <c r="G55" i="7"/>
  <c r="G49" i="7"/>
  <c r="G45" i="7"/>
  <c r="G42" i="7"/>
  <c r="G38" i="7"/>
  <c r="G34" i="7"/>
  <c r="G30" i="7"/>
  <c r="G27" i="7"/>
  <c r="G24" i="7"/>
  <c r="G20" i="7"/>
  <c r="G17" i="7"/>
  <c r="G91" i="7"/>
  <c r="G60" i="7"/>
  <c r="G56" i="7"/>
  <c r="G52" i="7"/>
  <c r="G50" i="7"/>
  <c r="G46" i="7"/>
  <c r="G43" i="7"/>
  <c r="G39" i="7"/>
  <c r="G35" i="7"/>
  <c r="G31" i="7"/>
  <c r="G25" i="7"/>
  <c r="G6" i="7"/>
  <c r="G2" i="7"/>
  <c r="G61" i="7"/>
  <c r="G57" i="7"/>
  <c r="G53" i="7"/>
  <c r="G47" i="7"/>
  <c r="G40" i="7"/>
  <c r="G36" i="7"/>
  <c r="G32" i="7"/>
  <c r="G28" i="7"/>
  <c r="G26" i="7"/>
  <c r="G22" i="7"/>
  <c r="G15" i="7"/>
  <c r="G11" i="7"/>
  <c r="G7" i="7"/>
  <c r="G3" i="7"/>
  <c r="G21" i="7"/>
  <c r="G18" i="7"/>
  <c r="G14" i="7"/>
  <c r="G87" i="7"/>
  <c r="O57" i="3"/>
  <c r="O58" i="3"/>
  <c r="O59" i="3"/>
  <c r="O67" i="3"/>
  <c r="O79" i="3"/>
  <c r="F59" i="3"/>
  <c r="F60" i="3"/>
  <c r="F66" i="3"/>
  <c r="J58" i="3"/>
  <c r="J59" i="3"/>
  <c r="J60" i="3"/>
  <c r="J66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F51" i="3"/>
  <c r="F52" i="3"/>
  <c r="F53" i="3"/>
  <c r="F54" i="3"/>
  <c r="F55" i="3"/>
  <c r="F56" i="3"/>
  <c r="F57" i="3"/>
  <c r="F58" i="3"/>
  <c r="F67" i="3"/>
  <c r="F68" i="3"/>
  <c r="F79" i="3"/>
  <c r="F50" i="3"/>
  <c r="E47" i="3"/>
  <c r="E48" i="3"/>
  <c r="E49" i="3"/>
  <c r="E50" i="3"/>
  <c r="J50" i="3" s="1"/>
  <c r="E51" i="3"/>
  <c r="J51" i="3" s="1"/>
  <c r="E52" i="3"/>
  <c r="J52" i="3" s="1"/>
  <c r="E53" i="3"/>
  <c r="J53" i="3" s="1"/>
  <c r="E54" i="3"/>
  <c r="J54" i="3" s="1"/>
  <c r="J55" i="3"/>
  <c r="J56" i="3"/>
  <c r="J57" i="3"/>
  <c r="J67" i="3"/>
  <c r="J68" i="3"/>
  <c r="J79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J34" i="3" s="1"/>
  <c r="E35" i="3"/>
  <c r="J35" i="3" s="1"/>
  <c r="E36" i="3"/>
  <c r="J36" i="3" s="1"/>
  <c r="E37" i="3"/>
  <c r="J37" i="3" s="1"/>
  <c r="E38" i="3"/>
  <c r="J38" i="3" s="1"/>
  <c r="E39" i="3"/>
  <c r="J39" i="3" s="1"/>
  <c r="E40" i="3"/>
  <c r="J40" i="3" s="1"/>
  <c r="E41" i="3"/>
  <c r="E42" i="3"/>
  <c r="E43" i="3"/>
  <c r="E44" i="3"/>
  <c r="E45" i="3"/>
  <c r="E46" i="3"/>
  <c r="E80" i="3" l="1"/>
  <c r="I77" i="3" s="1"/>
  <c r="E81" i="3"/>
  <c r="I72" i="3" l="1"/>
  <c r="I76" i="3"/>
  <c r="I69" i="3"/>
  <c r="I73" i="3"/>
  <c r="I78" i="3"/>
  <c r="I70" i="3"/>
  <c r="I74" i="3"/>
  <c r="I71" i="3"/>
  <c r="I75" i="3"/>
  <c r="I62" i="3"/>
  <c r="I64" i="3"/>
  <c r="I61" i="3"/>
  <c r="I63" i="3"/>
  <c r="I65" i="3"/>
  <c r="G91" i="3"/>
  <c r="G94" i="3" s="1"/>
  <c r="G88" i="3"/>
  <c r="G89" i="3"/>
  <c r="I59" i="3"/>
  <c r="I66" i="3"/>
  <c r="I60" i="3"/>
  <c r="I67" i="3"/>
  <c r="I55" i="3"/>
  <c r="I68" i="3"/>
  <c r="I52" i="3"/>
  <c r="I56" i="3"/>
  <c r="I79" i="3"/>
  <c r="I53" i="3"/>
  <c r="I57" i="3"/>
  <c r="I54" i="3"/>
  <c r="I58" i="3"/>
  <c r="I51" i="3"/>
  <c r="I50" i="3"/>
  <c r="G85" i="3"/>
  <c r="H77" i="3" s="1"/>
  <c r="G84" i="3"/>
  <c r="G77" i="3" s="1"/>
  <c r="J7" i="3"/>
  <c r="J9" i="3"/>
  <c r="J11" i="3"/>
  <c r="J14" i="3"/>
  <c r="J15" i="3"/>
  <c r="J18" i="3"/>
  <c r="J19" i="3"/>
  <c r="J20" i="3"/>
  <c r="J22" i="3"/>
  <c r="J23" i="3"/>
  <c r="J24" i="3"/>
  <c r="J26" i="3"/>
  <c r="J27" i="3"/>
  <c r="J29" i="3"/>
  <c r="J30" i="3"/>
  <c r="J32" i="3"/>
  <c r="J33" i="3"/>
  <c r="J42" i="3"/>
  <c r="J43" i="3"/>
  <c r="J46" i="3"/>
  <c r="J48" i="3"/>
  <c r="J3" i="3"/>
  <c r="J5" i="3"/>
  <c r="J6" i="3"/>
  <c r="J8" i="3"/>
  <c r="J10" i="3"/>
  <c r="J12" i="3"/>
  <c r="J13" i="3"/>
  <c r="J16" i="3"/>
  <c r="J17" i="3"/>
  <c r="J21" i="3"/>
  <c r="J25" i="3"/>
  <c r="J28" i="3"/>
  <c r="J31" i="3"/>
  <c r="J41" i="3"/>
  <c r="J44" i="3"/>
  <c r="J45" i="3"/>
  <c r="J47" i="3"/>
  <c r="J49" i="3"/>
  <c r="J2" i="3"/>
  <c r="N84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H69" i="3" l="1"/>
  <c r="H73" i="3"/>
  <c r="H78" i="3"/>
  <c r="H70" i="3"/>
  <c r="H74" i="3"/>
  <c r="H71" i="3"/>
  <c r="H75" i="3"/>
  <c r="H72" i="3"/>
  <c r="H76" i="3"/>
  <c r="G70" i="3"/>
  <c r="G74" i="3"/>
  <c r="G71" i="3"/>
  <c r="G75" i="3"/>
  <c r="G72" i="3"/>
  <c r="G76" i="3"/>
  <c r="G69" i="3"/>
  <c r="G73" i="3"/>
  <c r="G78" i="3"/>
  <c r="G61" i="3"/>
  <c r="G62" i="3"/>
  <c r="G63" i="3"/>
  <c r="G64" i="3"/>
  <c r="G65" i="3"/>
  <c r="H61" i="3"/>
  <c r="H62" i="3"/>
  <c r="H63" i="3"/>
  <c r="H65" i="3"/>
  <c r="H64" i="3"/>
  <c r="G93" i="3"/>
  <c r="G66" i="3"/>
  <c r="G60" i="3"/>
  <c r="G67" i="3"/>
  <c r="H60" i="3"/>
  <c r="H67" i="3"/>
  <c r="H66" i="3"/>
  <c r="H59" i="3"/>
  <c r="P87" i="3"/>
  <c r="H55" i="3"/>
  <c r="H68" i="3"/>
  <c r="H52" i="3"/>
  <c r="H79" i="3"/>
  <c r="H53" i="3"/>
  <c r="H57" i="3"/>
  <c r="H56" i="3"/>
  <c r="H54" i="3"/>
  <c r="H58" i="3"/>
  <c r="G51" i="3"/>
  <c r="G54" i="3"/>
  <c r="G58" i="3"/>
  <c r="G55" i="3"/>
  <c r="G59" i="3"/>
  <c r="G68" i="3"/>
  <c r="G52" i="3"/>
  <c r="G56" i="3"/>
  <c r="G79" i="3"/>
  <c r="G50" i="3"/>
  <c r="G53" i="3"/>
  <c r="G57" i="3"/>
  <c r="H50" i="3"/>
  <c r="H51" i="3"/>
  <c r="G2" i="3"/>
  <c r="G95" i="3"/>
  <c r="J4" i="3"/>
  <c r="L84" i="3" l="1"/>
  <c r="I2" i="3"/>
  <c r="I40" i="3"/>
  <c r="I37" i="3"/>
  <c r="I33" i="3"/>
  <c r="I19" i="3"/>
  <c r="I4" i="3"/>
  <c r="I49" i="3"/>
  <c r="I44" i="3"/>
  <c r="I41" i="3"/>
  <c r="I42" i="3"/>
  <c r="I39" i="3"/>
  <c r="I36" i="3"/>
  <c r="I32" i="3"/>
  <c r="I29" i="3"/>
  <c r="I26" i="3"/>
  <c r="I22" i="3"/>
  <c r="I18" i="3"/>
  <c r="I15" i="3"/>
  <c r="I12" i="3"/>
  <c r="I48" i="3"/>
  <c r="I46" i="3"/>
  <c r="I43" i="3"/>
  <c r="I30" i="3"/>
  <c r="I27" i="3"/>
  <c r="I23" i="3"/>
  <c r="I9" i="3"/>
  <c r="I7" i="3"/>
  <c r="I6" i="3"/>
  <c r="I5" i="3"/>
  <c r="I3" i="3"/>
  <c r="I47" i="3"/>
  <c r="I34" i="3"/>
  <c r="I28" i="3"/>
  <c r="I24" i="3"/>
  <c r="I20" i="3"/>
  <c r="I35" i="3"/>
  <c r="I25" i="3"/>
  <c r="I13" i="3"/>
  <c r="I10" i="3"/>
  <c r="I8" i="3"/>
  <c r="I45" i="3"/>
  <c r="I38" i="3"/>
  <c r="I31" i="3"/>
  <c r="I21" i="3"/>
  <c r="I17" i="3"/>
  <c r="I16" i="3"/>
  <c r="I14" i="3"/>
  <c r="I11" i="3"/>
  <c r="J84" i="3"/>
  <c r="K84" i="3" s="1"/>
  <c r="H2" i="3" l="1"/>
  <c r="G100" i="3"/>
  <c r="G99" i="3"/>
  <c r="H29" i="3"/>
  <c r="H26" i="3"/>
  <c r="H22" i="3"/>
  <c r="H46" i="3"/>
  <c r="H37" i="3"/>
  <c r="H33" i="3"/>
  <c r="H27" i="3"/>
  <c r="H23" i="3"/>
  <c r="H19" i="3"/>
  <c r="H45" i="3"/>
  <c r="H38" i="3"/>
  <c r="H35" i="3"/>
  <c r="H31" i="3"/>
  <c r="H25" i="3"/>
  <c r="H21" i="3"/>
  <c r="H17" i="3"/>
  <c r="H16" i="3"/>
  <c r="H14" i="3"/>
  <c r="H11" i="3"/>
  <c r="H42" i="3"/>
  <c r="H39" i="3"/>
  <c r="H36" i="3"/>
  <c r="H32" i="3"/>
  <c r="H18" i="3"/>
  <c r="H15" i="3"/>
  <c r="H12" i="3"/>
  <c r="H48" i="3"/>
  <c r="H43" i="3"/>
  <c r="H40" i="3"/>
  <c r="H30" i="3"/>
  <c r="H49" i="3"/>
  <c r="H44" i="3"/>
  <c r="H5" i="3"/>
  <c r="H7" i="3"/>
  <c r="H4" i="3"/>
  <c r="H13" i="3"/>
  <c r="H10" i="3"/>
  <c r="H8" i="3"/>
  <c r="H6" i="3"/>
  <c r="H47" i="3"/>
  <c r="H41" i="3"/>
  <c r="H34" i="3"/>
  <c r="H28" i="3"/>
  <c r="H24" i="3"/>
  <c r="H20" i="3"/>
  <c r="H3" i="3"/>
  <c r="H9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98" i="3"/>
  <c r="G7" i="3"/>
  <c r="G4" i="3"/>
  <c r="G5" i="3"/>
  <c r="G97" i="3"/>
  <c r="G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<sst xmlns="http://schemas.openxmlformats.org/spreadsheetml/2006/main" count="56" uniqueCount="26">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</sst>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6" xfId="0" applyFont="1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models'!$D$2:$D$79</c:f>
              <c:numCache>
                <c:formatCode>General</c:formatCode>
                <c:ptCount val="78"/>
                <c:pt idx="0">
                  <c:v>6485.6494140000004</c:v>
                </c:pt>
                <c:pt idx="1">
                  <c:v>6510.5561520000001</c:v>
                </c:pt>
                <c:pt idx="2">
                  <c:v>6537.6811520000001</c:v>
                </c:pt>
                <c:pt idx="3">
                  <c:v>6525.861328</c:v>
                </c:pt>
                <c:pt idx="4">
                  <c:v>6488.6411129999997</c:v>
                </c:pt>
                <c:pt idx="5">
                  <c:v>6518.0991210000002</c:v>
                </c:pt>
                <c:pt idx="6">
                  <c:v>6471.0424800000001</c:v>
                </c:pt>
                <c:pt idx="7">
                  <c:v>4884.1098629999997</c:v>
                </c:pt>
                <c:pt idx="8">
                  <c:v>4901.923828</c:v>
                </c:pt>
                <c:pt idx="9">
                  <c:v>4972.4106449999999</c:v>
                </c:pt>
                <c:pt idx="10">
                  <c:v>4987.0947269999997</c:v>
                </c:pt>
                <c:pt idx="11">
                  <c:v>4947.3061520000001</c:v>
                </c:pt>
                <c:pt idx="12">
                  <c:v>4941.3588870000003</c:v>
                </c:pt>
                <c:pt idx="13">
                  <c:v>5023.4345700000003</c:v>
                </c:pt>
                <c:pt idx="14">
                  <c:v>3853.7829590000001</c:v>
                </c:pt>
                <c:pt idx="15">
                  <c:v>3847.3640140000002</c:v>
                </c:pt>
                <c:pt idx="16">
                  <c:v>3829.7854000000002</c:v>
                </c:pt>
                <c:pt idx="17">
                  <c:v>3799.6381839999999</c:v>
                </c:pt>
                <c:pt idx="18">
                  <c:v>3874.4990229999999</c:v>
                </c:pt>
                <c:pt idx="19">
                  <c:v>3869.3249510000001</c:v>
                </c:pt>
                <c:pt idx="20">
                  <c:v>3865.8256839999999</c:v>
                </c:pt>
                <c:pt idx="21">
                  <c:v>7356.9453130000002</c:v>
                </c:pt>
                <c:pt idx="22">
                  <c:v>7381.544922</c:v>
                </c:pt>
                <c:pt idx="23">
                  <c:v>7351.2539059999999</c:v>
                </c:pt>
                <c:pt idx="24">
                  <c:v>7345.7250979999999</c:v>
                </c:pt>
                <c:pt idx="25">
                  <c:v>7340.1357420000004</c:v>
                </c:pt>
                <c:pt idx="26">
                  <c:v>7342.1455079999996</c:v>
                </c:pt>
                <c:pt idx="27">
                  <c:v>7327.9443359999996</c:v>
                </c:pt>
                <c:pt idx="28">
                  <c:v>7344.8125</c:v>
                </c:pt>
                <c:pt idx="29">
                  <c:v>6487.6044920000004</c:v>
                </c:pt>
                <c:pt idx="30">
                  <c:v>6466.2392579999996</c:v>
                </c:pt>
                <c:pt idx="31">
                  <c:v>6460.2177730000003</c:v>
                </c:pt>
                <c:pt idx="32">
                  <c:v>6468.7641599999997</c:v>
                </c:pt>
                <c:pt idx="33">
                  <c:v>6447.7460940000001</c:v>
                </c:pt>
                <c:pt idx="34">
                  <c:v>6469.7426759999998</c:v>
                </c:pt>
                <c:pt idx="35">
                  <c:v>6456.34375</c:v>
                </c:pt>
                <c:pt idx="36">
                  <c:v>6464.1557620000003</c:v>
                </c:pt>
                <c:pt idx="37">
                  <c:v>6467.6962890000004</c:v>
                </c:pt>
                <c:pt idx="38">
                  <c:v>6457.640625</c:v>
                </c:pt>
                <c:pt idx="39">
                  <c:v>6469.8759769999997</c:v>
                </c:pt>
                <c:pt idx="40">
                  <c:v>6438.3623049999997</c:v>
                </c:pt>
                <c:pt idx="41">
                  <c:v>6433.7729490000002</c:v>
                </c:pt>
                <c:pt idx="42">
                  <c:v>6525.0668949999999</c:v>
                </c:pt>
                <c:pt idx="43">
                  <c:v>6521.4628910000001</c:v>
                </c:pt>
                <c:pt idx="44">
                  <c:v>6502.7016599999997</c:v>
                </c:pt>
                <c:pt idx="45">
                  <c:v>6372.0341799999997</c:v>
                </c:pt>
                <c:pt idx="46">
                  <c:v>6385.966797</c:v>
                </c:pt>
                <c:pt idx="47">
                  <c:v>6392.3706050000001</c:v>
                </c:pt>
                <c:pt idx="48">
                  <c:v>6384.2070309999999</c:v>
                </c:pt>
                <c:pt idx="49">
                  <c:v>6381.1552730000003</c:v>
                </c:pt>
                <c:pt idx="50">
                  <c:v>6401.9360349999997</c:v>
                </c:pt>
                <c:pt idx="51">
                  <c:v>6410.7084960000002</c:v>
                </c:pt>
                <c:pt idx="52">
                  <c:v>4710.0229490000002</c:v>
                </c:pt>
                <c:pt idx="53">
                  <c:v>4704.0322269999997</c:v>
                </c:pt>
                <c:pt idx="54">
                  <c:v>4711.3520509999998</c:v>
                </c:pt>
                <c:pt idx="55">
                  <c:v>4723.4057620000003</c:v>
                </c:pt>
                <c:pt idx="56">
                  <c:v>4726.6987300000001</c:v>
                </c:pt>
                <c:pt idx="57">
                  <c:v>4738.4936520000001</c:v>
                </c:pt>
                <c:pt idx="58">
                  <c:v>4732.0390630000002</c:v>
                </c:pt>
                <c:pt idx="59">
                  <c:v>4721.8994140000004</c:v>
                </c:pt>
                <c:pt idx="60">
                  <c:v>4712.0073240000002</c:v>
                </c:pt>
                <c:pt idx="61">
                  <c:v>3973.2673340000001</c:v>
                </c:pt>
                <c:pt idx="62">
                  <c:v>3993.084961</c:v>
                </c:pt>
                <c:pt idx="63">
                  <c:v>3972.3991700000001</c:v>
                </c:pt>
                <c:pt idx="64">
                  <c:v>3989.357422</c:v>
                </c:pt>
                <c:pt idx="65">
                  <c:v>3976.5063479999999</c:v>
                </c:pt>
                <c:pt idx="66">
                  <c:v>3962.25</c:v>
                </c:pt>
                <c:pt idx="67">
                  <c:v>3952.6364749999998</c:v>
                </c:pt>
                <c:pt idx="68">
                  <c:v>3960.4741210000002</c:v>
                </c:pt>
                <c:pt idx="69">
                  <c:v>3178.6872560000002</c:v>
                </c:pt>
                <c:pt idx="70">
                  <c:v>3196.6513669999999</c:v>
                </c:pt>
                <c:pt idx="71">
                  <c:v>3185.0397950000001</c:v>
                </c:pt>
                <c:pt idx="72">
                  <c:v>3113.8896479999999</c:v>
                </c:pt>
                <c:pt idx="73">
                  <c:v>3133.2277829999998</c:v>
                </c:pt>
                <c:pt idx="74">
                  <c:v>3135.6579590000001</c:v>
                </c:pt>
                <c:pt idx="75">
                  <c:v>3200.6459960000002</c:v>
                </c:pt>
                <c:pt idx="76">
                  <c:v>3217.0043949999999</c:v>
                </c:pt>
                <c:pt idx="77">
                  <c:v>3185.6965329999998</c:v>
                </c:pt>
              </c:numCache>
            </c:numRef>
          </c:xVal>
          <c:yVal>
            <c:numRef>
              <c:f>' 10 models'!$C$2:$C$79</c:f>
              <c:numCache>
                <c:formatCode>General</c:formatCode>
                <c:ptCount val="78"/>
                <c:pt idx="0">
                  <c:v>6352.9521480000003</c:v>
                </c:pt>
                <c:pt idx="1">
                  <c:v>6374.8984380000002</c:v>
                </c:pt>
                <c:pt idx="2">
                  <c:v>6379.2036129999997</c:v>
                </c:pt>
                <c:pt idx="3">
                  <c:v>6384.0947269999997</c:v>
                </c:pt>
                <c:pt idx="4">
                  <c:v>6383.8779299999997</c:v>
                </c:pt>
                <c:pt idx="5">
                  <c:v>6384.919922</c:v>
                </c:pt>
                <c:pt idx="6">
                  <c:v>6388.234375</c:v>
                </c:pt>
                <c:pt idx="7">
                  <c:v>4771.1875</c:v>
                </c:pt>
                <c:pt idx="8">
                  <c:v>4797.9316410000001</c:v>
                </c:pt>
                <c:pt idx="9">
                  <c:v>4838.8735349999997</c:v>
                </c:pt>
                <c:pt idx="10">
                  <c:v>4837.3691410000001</c:v>
                </c:pt>
                <c:pt idx="11">
                  <c:v>4832.248047</c:v>
                </c:pt>
                <c:pt idx="12">
                  <c:v>4845.4428710000002</c:v>
                </c:pt>
                <c:pt idx="13">
                  <c:v>4850.0209960000002</c:v>
                </c:pt>
                <c:pt idx="14">
                  <c:v>3799.2182619999999</c:v>
                </c:pt>
                <c:pt idx="15">
                  <c:v>3796.7802729999999</c:v>
                </c:pt>
                <c:pt idx="16">
                  <c:v>3787.0583499999998</c:v>
                </c:pt>
                <c:pt idx="17">
                  <c:v>3794.2614749999998</c:v>
                </c:pt>
                <c:pt idx="18">
                  <c:v>3812.4057619999999</c:v>
                </c:pt>
                <c:pt idx="19">
                  <c:v>3817.0876459999999</c:v>
                </c:pt>
                <c:pt idx="20">
                  <c:v>3807.007568</c:v>
                </c:pt>
                <c:pt idx="21">
                  <c:v>7229.0820309999999</c:v>
                </c:pt>
                <c:pt idx="22">
                  <c:v>7240.71875</c:v>
                </c:pt>
                <c:pt idx="23">
                  <c:v>7239.1245120000003</c:v>
                </c:pt>
                <c:pt idx="24">
                  <c:v>7226.3603519999997</c:v>
                </c:pt>
                <c:pt idx="25">
                  <c:v>7235.267578</c:v>
                </c:pt>
                <c:pt idx="26">
                  <c:v>7210.2885740000002</c:v>
                </c:pt>
                <c:pt idx="27">
                  <c:v>7220.6767579999996</c:v>
                </c:pt>
                <c:pt idx="28">
                  <c:v>7212.8090819999998</c:v>
                </c:pt>
                <c:pt idx="29">
                  <c:v>6368.5791019999997</c:v>
                </c:pt>
                <c:pt idx="30">
                  <c:v>6370.3520509999998</c:v>
                </c:pt>
                <c:pt idx="31">
                  <c:v>6364.2607420000004</c:v>
                </c:pt>
                <c:pt idx="32">
                  <c:v>6377.7587890000004</c:v>
                </c:pt>
                <c:pt idx="33">
                  <c:v>6372.59375</c:v>
                </c:pt>
                <c:pt idx="34">
                  <c:v>6376.2084960000002</c:v>
                </c:pt>
                <c:pt idx="35">
                  <c:v>6380.0913090000004</c:v>
                </c:pt>
                <c:pt idx="36">
                  <c:v>6371.21875</c:v>
                </c:pt>
                <c:pt idx="37">
                  <c:v>6351.8535160000001</c:v>
                </c:pt>
                <c:pt idx="38">
                  <c:v>6348.0683589999999</c:v>
                </c:pt>
                <c:pt idx="39">
                  <c:v>6344.9428710000002</c:v>
                </c:pt>
                <c:pt idx="40">
                  <c:v>6340.8286129999997</c:v>
                </c:pt>
                <c:pt idx="41">
                  <c:v>6335.2060549999997</c:v>
                </c:pt>
                <c:pt idx="42">
                  <c:v>6354.5097660000001</c:v>
                </c:pt>
                <c:pt idx="43">
                  <c:v>6335.0073240000002</c:v>
                </c:pt>
                <c:pt idx="44">
                  <c:v>6329.4501950000003</c:v>
                </c:pt>
                <c:pt idx="45">
                  <c:v>6247.6235349999997</c:v>
                </c:pt>
                <c:pt idx="46">
                  <c:v>6277.5771480000003</c:v>
                </c:pt>
                <c:pt idx="47">
                  <c:v>6240.9536129999997</c:v>
                </c:pt>
                <c:pt idx="48">
                  <c:v>6241.986328</c:v>
                </c:pt>
                <c:pt idx="49">
                  <c:v>6275.7236329999996</c:v>
                </c:pt>
                <c:pt idx="50">
                  <c:v>6246.1049800000001</c:v>
                </c:pt>
                <c:pt idx="51">
                  <c:v>6242.7944340000004</c:v>
                </c:pt>
                <c:pt idx="52">
                  <c:v>4622.6044920000004</c:v>
                </c:pt>
                <c:pt idx="53">
                  <c:v>4623.8720700000003</c:v>
                </c:pt>
                <c:pt idx="54">
                  <c:v>4629.0571289999998</c:v>
                </c:pt>
                <c:pt idx="55">
                  <c:v>4629.0170900000003</c:v>
                </c:pt>
                <c:pt idx="56">
                  <c:v>4617.8471680000002</c:v>
                </c:pt>
                <c:pt idx="57">
                  <c:v>4600.28125</c:v>
                </c:pt>
                <c:pt idx="58">
                  <c:v>4607.107422</c:v>
                </c:pt>
                <c:pt idx="59">
                  <c:v>4610.9291990000002</c:v>
                </c:pt>
                <c:pt idx="60">
                  <c:v>4601.5024409999996</c:v>
                </c:pt>
                <c:pt idx="61">
                  <c:v>3864.193115</c:v>
                </c:pt>
                <c:pt idx="62">
                  <c:v>3863.2170409999999</c:v>
                </c:pt>
                <c:pt idx="63">
                  <c:v>3862.0031739999999</c:v>
                </c:pt>
                <c:pt idx="64">
                  <c:v>3841.798096</c:v>
                </c:pt>
                <c:pt idx="65">
                  <c:v>3853.1767580000001</c:v>
                </c:pt>
                <c:pt idx="66">
                  <c:v>3843.5874020000001</c:v>
                </c:pt>
                <c:pt idx="67">
                  <c:v>3800.772461</c:v>
                </c:pt>
                <c:pt idx="68">
                  <c:v>3828.5844729999999</c:v>
                </c:pt>
                <c:pt idx="69">
                  <c:v>3113.9814449999999</c:v>
                </c:pt>
                <c:pt idx="70">
                  <c:v>3133.071289</c:v>
                </c:pt>
                <c:pt idx="71">
                  <c:v>3109.5715329999998</c:v>
                </c:pt>
                <c:pt idx="72">
                  <c:v>3096.400635</c:v>
                </c:pt>
                <c:pt idx="73">
                  <c:v>3124.1784670000002</c:v>
                </c:pt>
                <c:pt idx="74">
                  <c:v>3130.0812989999999</c:v>
                </c:pt>
                <c:pt idx="75">
                  <c:v>3114.1279300000001</c:v>
                </c:pt>
                <c:pt idx="76">
                  <c:v>3097.8383789999998</c:v>
                </c:pt>
                <c:pt idx="77">
                  <c:v>3103.8244629999999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556096"/>
        <c:axId val="544556488"/>
      </c:scatterChart>
      <c:valAx>
        <c:axId val="544556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44556488"/>
        <c:crosses val="autoZero"/>
        <c:crossBetween val="midCat"/>
      </c:valAx>
      <c:valAx>
        <c:axId val="544556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44556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6419.3007809999999</c:v>
                </c:pt>
                <c:pt idx="1">
                  <c:v>6442.7272950000006</c:v>
                </c:pt>
                <c:pt idx="2">
                  <c:v>6458.4423824999994</c:v>
                </c:pt>
                <c:pt idx="3">
                  <c:v>6454.9780274999994</c:v>
                </c:pt>
                <c:pt idx="4">
                  <c:v>6436.2595215000001</c:v>
                </c:pt>
                <c:pt idx="5">
                  <c:v>6451.5095215000001</c:v>
                </c:pt>
                <c:pt idx="6">
                  <c:v>6429.6384275</c:v>
                </c:pt>
                <c:pt idx="7">
                  <c:v>4827.6486814999998</c:v>
                </c:pt>
                <c:pt idx="8">
                  <c:v>4849.9277345</c:v>
                </c:pt>
                <c:pt idx="9">
                  <c:v>4905.6420899999994</c:v>
                </c:pt>
                <c:pt idx="10">
                  <c:v>4912.2319339999995</c:v>
                </c:pt>
                <c:pt idx="11">
                  <c:v>4889.7770995000001</c:v>
                </c:pt>
                <c:pt idx="12">
                  <c:v>4893.4008790000007</c:v>
                </c:pt>
                <c:pt idx="13">
                  <c:v>4936.7277830000003</c:v>
                </c:pt>
                <c:pt idx="14">
                  <c:v>3826.5006105000002</c:v>
                </c:pt>
                <c:pt idx="15">
                  <c:v>3822.0721435</c:v>
                </c:pt>
                <c:pt idx="16">
                  <c:v>3808.421875</c:v>
                </c:pt>
                <c:pt idx="17">
                  <c:v>3796.9498294999999</c:v>
                </c:pt>
                <c:pt idx="18">
                  <c:v>3843.4523924999999</c:v>
                </c:pt>
                <c:pt idx="19">
                  <c:v>3843.2062985000002</c:v>
                </c:pt>
                <c:pt idx="20">
                  <c:v>3836.4166260000002</c:v>
                </c:pt>
                <c:pt idx="21">
                  <c:v>7293.013672</c:v>
                </c:pt>
                <c:pt idx="22">
                  <c:v>7311.1318360000005</c:v>
                </c:pt>
                <c:pt idx="23">
                  <c:v>7295.1892090000001</c:v>
                </c:pt>
                <c:pt idx="24">
                  <c:v>7286.0427249999993</c:v>
                </c:pt>
                <c:pt idx="25">
                  <c:v>7287.7016600000006</c:v>
                </c:pt>
                <c:pt idx="26">
                  <c:v>7276.2170409999999</c:v>
                </c:pt>
                <c:pt idx="27">
                  <c:v>7274.3105469999991</c:v>
                </c:pt>
                <c:pt idx="28">
                  <c:v>7278.8107909999999</c:v>
                </c:pt>
                <c:pt idx="29">
                  <c:v>6428.091797</c:v>
                </c:pt>
                <c:pt idx="30">
                  <c:v>6418.2956544999997</c:v>
                </c:pt>
                <c:pt idx="31">
                  <c:v>6412.2392575000003</c:v>
                </c:pt>
                <c:pt idx="32">
                  <c:v>6423.2614745000001</c:v>
                </c:pt>
                <c:pt idx="33">
                  <c:v>6410.169922</c:v>
                </c:pt>
                <c:pt idx="34">
                  <c:v>6422.9755860000005</c:v>
                </c:pt>
                <c:pt idx="35">
                  <c:v>6418.2175294999997</c:v>
                </c:pt>
                <c:pt idx="36">
                  <c:v>6417.6872560000002</c:v>
                </c:pt>
                <c:pt idx="37">
                  <c:v>6409.7749025000003</c:v>
                </c:pt>
                <c:pt idx="38">
                  <c:v>6402.8544920000004</c:v>
                </c:pt>
                <c:pt idx="39">
                  <c:v>6407.4094239999995</c:v>
                </c:pt>
                <c:pt idx="40">
                  <c:v>6389.5954590000001</c:v>
                </c:pt>
                <c:pt idx="41">
                  <c:v>6384.4895020000004</c:v>
                </c:pt>
                <c:pt idx="42">
                  <c:v>6439.7883304999996</c:v>
                </c:pt>
                <c:pt idx="43">
                  <c:v>6428.2351075000006</c:v>
                </c:pt>
                <c:pt idx="44">
                  <c:v>6416.0759275</c:v>
                </c:pt>
                <c:pt idx="45">
                  <c:v>6309.8288574999997</c:v>
                </c:pt>
                <c:pt idx="46">
                  <c:v>6331.7719725000006</c:v>
                </c:pt>
                <c:pt idx="47">
                  <c:v>6316.6621089999999</c:v>
                </c:pt>
                <c:pt idx="48">
                  <c:v>6313.0966795000004</c:v>
                </c:pt>
                <c:pt idx="49">
                  <c:v>6328.439453</c:v>
                </c:pt>
                <c:pt idx="50">
                  <c:v>6324.0205074999994</c:v>
                </c:pt>
                <c:pt idx="51">
                  <c:v>6326.7514650000003</c:v>
                </c:pt>
                <c:pt idx="52">
                  <c:v>4666.3137205000003</c:v>
                </c:pt>
                <c:pt idx="53">
                  <c:v>4663.9521485000005</c:v>
                </c:pt>
                <c:pt idx="54">
                  <c:v>4670.2045899999994</c:v>
                </c:pt>
                <c:pt idx="55">
                  <c:v>4676.2114259999998</c:v>
                </c:pt>
                <c:pt idx="56">
                  <c:v>4672.2729490000002</c:v>
                </c:pt>
                <c:pt idx="57">
                  <c:v>4669.3874510000005</c:v>
                </c:pt>
                <c:pt idx="58">
                  <c:v>4669.5732425000006</c:v>
                </c:pt>
                <c:pt idx="59">
                  <c:v>4666.4143065000007</c:v>
                </c:pt>
                <c:pt idx="60">
                  <c:v>4656.7548824999994</c:v>
                </c:pt>
                <c:pt idx="61">
                  <c:v>3918.7302245000001</c:v>
                </c:pt>
                <c:pt idx="62">
                  <c:v>3928.1510010000002</c:v>
                </c:pt>
                <c:pt idx="63">
                  <c:v>3917.201172</c:v>
                </c:pt>
                <c:pt idx="64">
                  <c:v>3915.5777589999998</c:v>
                </c:pt>
                <c:pt idx="65">
                  <c:v>3914.8415530000002</c:v>
                </c:pt>
                <c:pt idx="66">
                  <c:v>3902.9187010000001</c:v>
                </c:pt>
                <c:pt idx="67">
                  <c:v>3876.7044679999999</c:v>
                </c:pt>
                <c:pt idx="68">
                  <c:v>3894.529297</c:v>
                </c:pt>
                <c:pt idx="69">
                  <c:v>3146.3343505000003</c:v>
                </c:pt>
                <c:pt idx="70">
                  <c:v>3164.861328</c:v>
                </c:pt>
                <c:pt idx="71">
                  <c:v>3147.305664</c:v>
                </c:pt>
                <c:pt idx="72">
                  <c:v>3105.1451415000001</c:v>
                </c:pt>
                <c:pt idx="73">
                  <c:v>3128.703125</c:v>
                </c:pt>
                <c:pt idx="74">
                  <c:v>3132.8696289999998</c:v>
                </c:pt>
                <c:pt idx="75">
                  <c:v>3157.3869629999999</c:v>
                </c:pt>
                <c:pt idx="76">
                  <c:v>3157.4213869999999</c:v>
                </c:pt>
                <c:pt idx="77">
                  <c:v>3144.7604979999996</c:v>
                </c:pt>
              </c:numCache>
            </c:numRef>
          </c:xVal>
          <c:yVal>
            <c:numRef>
              <c:f>' 10 models'!$E$2:$E$79</c:f>
              <c:numCache>
                <c:formatCode>General</c:formatCode>
                <c:ptCount val="78"/>
                <c:pt idx="0">
                  <c:v>132.69726600000013</c:v>
                </c:pt>
                <c:pt idx="1">
                  <c:v>135.65771399999994</c:v>
                </c:pt>
                <c:pt idx="2">
                  <c:v>158.47753900000043</c:v>
                </c:pt>
                <c:pt idx="3">
                  <c:v>141.76660100000026</c:v>
                </c:pt>
                <c:pt idx="4">
                  <c:v>104.76318300000003</c:v>
                </c:pt>
                <c:pt idx="5">
                  <c:v>133.17919900000015</c:v>
                </c:pt>
                <c:pt idx="6">
                  <c:v>82.808105000000069</c:v>
                </c:pt>
                <c:pt idx="7">
                  <c:v>112.92236299999968</c:v>
                </c:pt>
                <c:pt idx="8">
                  <c:v>103.99218699999983</c:v>
                </c:pt>
                <c:pt idx="9">
                  <c:v>133.53711000000021</c:v>
                </c:pt>
                <c:pt idx="10">
                  <c:v>149.72558599999957</c:v>
                </c:pt>
                <c:pt idx="11">
                  <c:v>115.05810500000007</c:v>
                </c:pt>
                <c:pt idx="12">
                  <c:v>95.916016000000127</c:v>
                </c:pt>
                <c:pt idx="13">
                  <c:v>173.41357400000015</c:v>
                </c:pt>
                <c:pt idx="14">
                  <c:v>54.564697000000251</c:v>
                </c:pt>
                <c:pt idx="15">
                  <c:v>50.583741000000373</c:v>
                </c:pt>
                <c:pt idx="16">
                  <c:v>42.727050000000418</c:v>
                </c:pt>
                <c:pt idx="17">
                  <c:v>5.376709000000119</c:v>
                </c:pt>
                <c:pt idx="18">
                  <c:v>62.093260999999984</c:v>
                </c:pt>
                <c:pt idx="19">
                  <c:v>52.237305000000106</c:v>
                </c:pt>
                <c:pt idx="20">
                  <c:v>58.818115999999918</c:v>
                </c:pt>
                <c:pt idx="21">
                  <c:v>127.86328200000025</c:v>
                </c:pt>
                <c:pt idx="22">
                  <c:v>140.82617200000004</c:v>
                </c:pt>
                <c:pt idx="23">
                  <c:v>112.12939399999959</c:v>
                </c:pt>
                <c:pt idx="24">
                  <c:v>119.3647460000002</c:v>
                </c:pt>
                <c:pt idx="25">
                  <c:v>104.86816400000043</c:v>
                </c:pt>
                <c:pt idx="26">
                  <c:v>131.85693399999946</c:v>
                </c:pt>
                <c:pt idx="27">
                  <c:v>107.26757799999996</c:v>
                </c:pt>
                <c:pt idx="28">
                  <c:v>132.00341800000024</c:v>
                </c:pt>
                <c:pt idx="29">
                  <c:v>119.0253900000007</c:v>
                </c:pt>
                <c:pt idx="30">
                  <c:v>95.887206999999762</c:v>
                </c:pt>
                <c:pt idx="31">
                  <c:v>95.957030999999915</c:v>
                </c:pt>
                <c:pt idx="32">
                  <c:v>91.005370999999286</c:v>
                </c:pt>
                <c:pt idx="33">
                  <c:v>75.152344000000085</c:v>
                </c:pt>
                <c:pt idx="34">
                  <c:v>93.534179999999651</c:v>
                </c:pt>
                <c:pt idx="35">
                  <c:v>76.252440999999635</c:v>
                </c:pt>
                <c:pt idx="36">
                  <c:v>92.937012000000323</c:v>
                </c:pt>
                <c:pt idx="37">
                  <c:v>115.84277300000031</c:v>
                </c:pt>
                <c:pt idx="38">
                  <c:v>109.57226600000013</c:v>
                </c:pt>
                <c:pt idx="39">
                  <c:v>124.9331059999995</c:v>
                </c:pt>
                <c:pt idx="40">
                  <c:v>97.533691999999974</c:v>
                </c:pt>
                <c:pt idx="41">
                  <c:v>98.566894000000502</c:v>
                </c:pt>
                <c:pt idx="42">
                  <c:v>170.5571289999998</c:v>
                </c:pt>
                <c:pt idx="43">
                  <c:v>186.45556699999997</c:v>
                </c:pt>
                <c:pt idx="44">
                  <c:v>173.25146499999937</c:v>
                </c:pt>
                <c:pt idx="45">
                  <c:v>124.41064499999993</c:v>
                </c:pt>
                <c:pt idx="46">
                  <c:v>108.38964899999974</c:v>
                </c:pt>
                <c:pt idx="47">
                  <c:v>151.41699200000039</c:v>
                </c:pt>
                <c:pt idx="48">
                  <c:v>142.22070299999996</c:v>
                </c:pt>
                <c:pt idx="49">
                  <c:v>105.4316400000007</c:v>
                </c:pt>
                <c:pt idx="50">
                  <c:v>155.83105499999965</c:v>
                </c:pt>
                <c:pt idx="51">
                  <c:v>167.91406199999983</c:v>
                </c:pt>
                <c:pt idx="52">
                  <c:v>87.418456999999762</c:v>
                </c:pt>
                <c:pt idx="53">
                  <c:v>80.160156999999344</c:v>
                </c:pt>
                <c:pt idx="54">
                  <c:v>82.294922000000042</c:v>
                </c:pt>
                <c:pt idx="55">
                  <c:v>94.388672000000042</c:v>
                </c:pt>
                <c:pt idx="56">
                  <c:v>108.85156199999983</c:v>
                </c:pt>
                <c:pt idx="57">
                  <c:v>138.21240200000011</c:v>
                </c:pt>
                <c:pt idx="58">
                  <c:v>124.93164100000013</c:v>
                </c:pt>
                <c:pt idx="59">
                  <c:v>110.97021500000028</c:v>
                </c:pt>
                <c:pt idx="60">
                  <c:v>110.50488300000052</c:v>
                </c:pt>
                <c:pt idx="61">
                  <c:v>109.07421900000008</c:v>
                </c:pt>
                <c:pt idx="62">
                  <c:v>129.86792000000014</c:v>
                </c:pt>
                <c:pt idx="63">
                  <c:v>110.3959960000002</c:v>
                </c:pt>
                <c:pt idx="64">
                  <c:v>147.55932600000006</c:v>
                </c:pt>
                <c:pt idx="65">
                  <c:v>123.32958999999983</c:v>
                </c:pt>
                <c:pt idx="66">
                  <c:v>118.66259799999989</c:v>
                </c:pt>
                <c:pt idx="67">
                  <c:v>151.86401399999977</c:v>
                </c:pt>
                <c:pt idx="68">
                  <c:v>131.88964800000031</c:v>
                </c:pt>
                <c:pt idx="69">
                  <c:v>64.705811000000267</c:v>
                </c:pt>
                <c:pt idx="70">
                  <c:v>63.580077999999958</c:v>
                </c:pt>
                <c:pt idx="71">
                  <c:v>75.468262000000323</c:v>
                </c:pt>
                <c:pt idx="72">
                  <c:v>17.489012999999886</c:v>
                </c:pt>
                <c:pt idx="73">
                  <c:v>9.0493159999996351</c:v>
                </c:pt>
                <c:pt idx="74">
                  <c:v>5.5766600000001745</c:v>
                </c:pt>
                <c:pt idx="75">
                  <c:v>86.51806600000009</c:v>
                </c:pt>
                <c:pt idx="76">
                  <c:v>119.16601600000013</c:v>
                </c:pt>
                <c:pt idx="77">
                  <c:v>81.872069999999894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6419.3007809999999</c:v>
                </c:pt>
                <c:pt idx="1">
                  <c:v>6442.7272950000006</c:v>
                </c:pt>
                <c:pt idx="2">
                  <c:v>6458.4423824999994</c:v>
                </c:pt>
                <c:pt idx="3">
                  <c:v>6454.9780274999994</c:v>
                </c:pt>
                <c:pt idx="4">
                  <c:v>6436.2595215000001</c:v>
                </c:pt>
                <c:pt idx="5">
                  <c:v>6451.5095215000001</c:v>
                </c:pt>
                <c:pt idx="6">
                  <c:v>6429.6384275</c:v>
                </c:pt>
                <c:pt idx="7">
                  <c:v>4827.6486814999998</c:v>
                </c:pt>
                <c:pt idx="8">
                  <c:v>4849.9277345</c:v>
                </c:pt>
                <c:pt idx="9">
                  <c:v>4905.6420899999994</c:v>
                </c:pt>
                <c:pt idx="10">
                  <c:v>4912.2319339999995</c:v>
                </c:pt>
                <c:pt idx="11">
                  <c:v>4889.7770995000001</c:v>
                </c:pt>
                <c:pt idx="12">
                  <c:v>4893.4008790000007</c:v>
                </c:pt>
                <c:pt idx="13">
                  <c:v>4936.7277830000003</c:v>
                </c:pt>
                <c:pt idx="14">
                  <c:v>3826.5006105000002</c:v>
                </c:pt>
                <c:pt idx="15">
                  <c:v>3822.0721435</c:v>
                </c:pt>
                <c:pt idx="16">
                  <c:v>3808.421875</c:v>
                </c:pt>
                <c:pt idx="17">
                  <c:v>3796.9498294999999</c:v>
                </c:pt>
                <c:pt idx="18">
                  <c:v>3843.4523924999999</c:v>
                </c:pt>
                <c:pt idx="19">
                  <c:v>3843.2062985000002</c:v>
                </c:pt>
                <c:pt idx="20">
                  <c:v>3836.4166260000002</c:v>
                </c:pt>
                <c:pt idx="21">
                  <c:v>7293.013672</c:v>
                </c:pt>
                <c:pt idx="22">
                  <c:v>7311.1318360000005</c:v>
                </c:pt>
                <c:pt idx="23">
                  <c:v>7295.1892090000001</c:v>
                </c:pt>
                <c:pt idx="24">
                  <c:v>7286.0427249999993</c:v>
                </c:pt>
                <c:pt idx="25">
                  <c:v>7287.7016600000006</c:v>
                </c:pt>
                <c:pt idx="26">
                  <c:v>7276.2170409999999</c:v>
                </c:pt>
                <c:pt idx="27">
                  <c:v>7274.3105469999991</c:v>
                </c:pt>
                <c:pt idx="28">
                  <c:v>7278.8107909999999</c:v>
                </c:pt>
                <c:pt idx="29">
                  <c:v>6428.091797</c:v>
                </c:pt>
                <c:pt idx="30">
                  <c:v>6418.2956544999997</c:v>
                </c:pt>
                <c:pt idx="31">
                  <c:v>6412.2392575000003</c:v>
                </c:pt>
                <c:pt idx="32">
                  <c:v>6423.2614745000001</c:v>
                </c:pt>
                <c:pt idx="33">
                  <c:v>6410.169922</c:v>
                </c:pt>
                <c:pt idx="34">
                  <c:v>6422.9755860000005</c:v>
                </c:pt>
                <c:pt idx="35">
                  <c:v>6418.2175294999997</c:v>
                </c:pt>
                <c:pt idx="36">
                  <c:v>6417.6872560000002</c:v>
                </c:pt>
                <c:pt idx="37">
                  <c:v>6409.7749025000003</c:v>
                </c:pt>
                <c:pt idx="38">
                  <c:v>6402.8544920000004</c:v>
                </c:pt>
                <c:pt idx="39">
                  <c:v>6407.4094239999995</c:v>
                </c:pt>
                <c:pt idx="40">
                  <c:v>6389.5954590000001</c:v>
                </c:pt>
                <c:pt idx="41">
                  <c:v>6384.4895020000004</c:v>
                </c:pt>
                <c:pt idx="42">
                  <c:v>6439.7883304999996</c:v>
                </c:pt>
                <c:pt idx="43">
                  <c:v>6428.2351075000006</c:v>
                </c:pt>
                <c:pt idx="44">
                  <c:v>6416.0759275</c:v>
                </c:pt>
                <c:pt idx="45">
                  <c:v>6309.8288574999997</c:v>
                </c:pt>
                <c:pt idx="46">
                  <c:v>6331.7719725000006</c:v>
                </c:pt>
                <c:pt idx="47">
                  <c:v>6316.6621089999999</c:v>
                </c:pt>
                <c:pt idx="48">
                  <c:v>6313.0966795000004</c:v>
                </c:pt>
                <c:pt idx="49">
                  <c:v>6328.439453</c:v>
                </c:pt>
                <c:pt idx="50">
                  <c:v>6324.0205074999994</c:v>
                </c:pt>
                <c:pt idx="51">
                  <c:v>6326.7514650000003</c:v>
                </c:pt>
                <c:pt idx="52">
                  <c:v>4666.3137205000003</c:v>
                </c:pt>
                <c:pt idx="53">
                  <c:v>4663.9521485000005</c:v>
                </c:pt>
                <c:pt idx="54">
                  <c:v>4670.2045899999994</c:v>
                </c:pt>
                <c:pt idx="55">
                  <c:v>4676.2114259999998</c:v>
                </c:pt>
                <c:pt idx="56">
                  <c:v>4672.2729490000002</c:v>
                </c:pt>
                <c:pt idx="57">
                  <c:v>4669.3874510000005</c:v>
                </c:pt>
                <c:pt idx="58">
                  <c:v>4669.5732425000006</c:v>
                </c:pt>
                <c:pt idx="59">
                  <c:v>4666.4143065000007</c:v>
                </c:pt>
                <c:pt idx="60">
                  <c:v>4656.7548824999994</c:v>
                </c:pt>
                <c:pt idx="61">
                  <c:v>3918.7302245000001</c:v>
                </c:pt>
                <c:pt idx="62">
                  <c:v>3928.1510010000002</c:v>
                </c:pt>
                <c:pt idx="63">
                  <c:v>3917.201172</c:v>
                </c:pt>
                <c:pt idx="64">
                  <c:v>3915.5777589999998</c:v>
                </c:pt>
                <c:pt idx="65">
                  <c:v>3914.8415530000002</c:v>
                </c:pt>
                <c:pt idx="66">
                  <c:v>3902.9187010000001</c:v>
                </c:pt>
                <c:pt idx="67">
                  <c:v>3876.7044679999999</c:v>
                </c:pt>
                <c:pt idx="68">
                  <c:v>3894.529297</c:v>
                </c:pt>
                <c:pt idx="69">
                  <c:v>3146.3343505000003</c:v>
                </c:pt>
                <c:pt idx="70">
                  <c:v>3164.861328</c:v>
                </c:pt>
                <c:pt idx="71">
                  <c:v>3147.305664</c:v>
                </c:pt>
                <c:pt idx="72">
                  <c:v>3105.1451415000001</c:v>
                </c:pt>
                <c:pt idx="73">
                  <c:v>3128.703125</c:v>
                </c:pt>
                <c:pt idx="74">
                  <c:v>3132.8696289999998</c:v>
                </c:pt>
                <c:pt idx="75">
                  <c:v>3157.3869629999999</c:v>
                </c:pt>
                <c:pt idx="76">
                  <c:v>3157.4213869999999</c:v>
                </c:pt>
                <c:pt idx="77">
                  <c:v>3144.7604979999996</c:v>
                </c:pt>
              </c:numCache>
            </c:numRef>
          </c:xVal>
          <c:yVal>
            <c:numRef>
              <c:f>' 10 models'!$G$2:$G$79</c:f>
              <c:numCache>
                <c:formatCode>General</c:formatCode>
                <c:ptCount val="78"/>
                <c:pt idx="0">
                  <c:v>31.208153716195127</c:v>
                </c:pt>
                <c:pt idx="1">
                  <c:v>31.208153716195127</c:v>
                </c:pt>
                <c:pt idx="2">
                  <c:v>31.208153716195127</c:v>
                </c:pt>
                <c:pt idx="3">
                  <c:v>31.208153716195127</c:v>
                </c:pt>
                <c:pt idx="4">
                  <c:v>31.208153716195127</c:v>
                </c:pt>
                <c:pt idx="5">
                  <c:v>31.208153716195127</c:v>
                </c:pt>
                <c:pt idx="6">
                  <c:v>31.208153716195127</c:v>
                </c:pt>
                <c:pt idx="7">
                  <c:v>31.208153716195127</c:v>
                </c:pt>
                <c:pt idx="8">
                  <c:v>31.208153716195127</c:v>
                </c:pt>
                <c:pt idx="9">
                  <c:v>31.208153716195127</c:v>
                </c:pt>
                <c:pt idx="10">
                  <c:v>31.208153716195127</c:v>
                </c:pt>
                <c:pt idx="11">
                  <c:v>31.208153716195127</c:v>
                </c:pt>
                <c:pt idx="12">
                  <c:v>31.208153716195127</c:v>
                </c:pt>
                <c:pt idx="13">
                  <c:v>31.208153716195127</c:v>
                </c:pt>
                <c:pt idx="14">
                  <c:v>31.208153716195127</c:v>
                </c:pt>
                <c:pt idx="15">
                  <c:v>31.208153716195127</c:v>
                </c:pt>
                <c:pt idx="16">
                  <c:v>31.208153716195127</c:v>
                </c:pt>
                <c:pt idx="17">
                  <c:v>31.208153716195127</c:v>
                </c:pt>
                <c:pt idx="18">
                  <c:v>31.208153716195127</c:v>
                </c:pt>
                <c:pt idx="19">
                  <c:v>31.208153716195127</c:v>
                </c:pt>
                <c:pt idx="20">
                  <c:v>31.208153716195127</c:v>
                </c:pt>
                <c:pt idx="21">
                  <c:v>31.208153716195127</c:v>
                </c:pt>
                <c:pt idx="22">
                  <c:v>31.208153716195127</c:v>
                </c:pt>
                <c:pt idx="23">
                  <c:v>31.208153716195127</c:v>
                </c:pt>
                <c:pt idx="24">
                  <c:v>31.208153716195127</c:v>
                </c:pt>
                <c:pt idx="25">
                  <c:v>31.208153716195127</c:v>
                </c:pt>
                <c:pt idx="26">
                  <c:v>31.208153716195127</c:v>
                </c:pt>
                <c:pt idx="27">
                  <c:v>31.208153716195127</c:v>
                </c:pt>
                <c:pt idx="28">
                  <c:v>31.208153716195127</c:v>
                </c:pt>
                <c:pt idx="29">
                  <c:v>31.208153716195127</c:v>
                </c:pt>
                <c:pt idx="30">
                  <c:v>31.208153716195127</c:v>
                </c:pt>
                <c:pt idx="31">
                  <c:v>31.208153716195127</c:v>
                </c:pt>
                <c:pt idx="32">
                  <c:v>31.208153716195127</c:v>
                </c:pt>
                <c:pt idx="33">
                  <c:v>31.208153716195127</c:v>
                </c:pt>
                <c:pt idx="34">
                  <c:v>31.208153716195127</c:v>
                </c:pt>
                <c:pt idx="35">
                  <c:v>31.208153716195127</c:v>
                </c:pt>
                <c:pt idx="36">
                  <c:v>31.208153716195127</c:v>
                </c:pt>
                <c:pt idx="37">
                  <c:v>31.208153716195127</c:v>
                </c:pt>
                <c:pt idx="38">
                  <c:v>31.208153716195127</c:v>
                </c:pt>
                <c:pt idx="39">
                  <c:v>31.208153716195127</c:v>
                </c:pt>
                <c:pt idx="40">
                  <c:v>31.208153716195127</c:v>
                </c:pt>
                <c:pt idx="41">
                  <c:v>31.208153716195127</c:v>
                </c:pt>
                <c:pt idx="42">
                  <c:v>31.208153716195127</c:v>
                </c:pt>
                <c:pt idx="43">
                  <c:v>31.208153716195127</c:v>
                </c:pt>
                <c:pt idx="44">
                  <c:v>31.208153716195127</c:v>
                </c:pt>
                <c:pt idx="45">
                  <c:v>31.208153716195127</c:v>
                </c:pt>
                <c:pt idx="46">
                  <c:v>31.208153716195127</c:v>
                </c:pt>
                <c:pt idx="47">
                  <c:v>31.208153716195127</c:v>
                </c:pt>
                <c:pt idx="48">
                  <c:v>31.208153716195127</c:v>
                </c:pt>
                <c:pt idx="49">
                  <c:v>31.208153716195127</c:v>
                </c:pt>
                <c:pt idx="50">
                  <c:v>31.208153716195127</c:v>
                </c:pt>
                <c:pt idx="51">
                  <c:v>31.208153716195127</c:v>
                </c:pt>
                <c:pt idx="52">
                  <c:v>31.208153716195127</c:v>
                </c:pt>
                <c:pt idx="53">
                  <c:v>31.208153716195127</c:v>
                </c:pt>
                <c:pt idx="54">
                  <c:v>31.208153716195127</c:v>
                </c:pt>
                <c:pt idx="55">
                  <c:v>31.208153716195127</c:v>
                </c:pt>
                <c:pt idx="56">
                  <c:v>31.208153716195127</c:v>
                </c:pt>
                <c:pt idx="57">
                  <c:v>31.208153716195127</c:v>
                </c:pt>
                <c:pt idx="58">
                  <c:v>31.208153716195127</c:v>
                </c:pt>
                <c:pt idx="59">
                  <c:v>31.208153716195127</c:v>
                </c:pt>
                <c:pt idx="60">
                  <c:v>31.208153716195127</c:v>
                </c:pt>
                <c:pt idx="61">
                  <c:v>31.208153716195127</c:v>
                </c:pt>
                <c:pt idx="62">
                  <c:v>31.208153716195127</c:v>
                </c:pt>
                <c:pt idx="63">
                  <c:v>31.208153716195127</c:v>
                </c:pt>
                <c:pt idx="64">
                  <c:v>31.208153716195127</c:v>
                </c:pt>
                <c:pt idx="65">
                  <c:v>31.208153716195127</c:v>
                </c:pt>
                <c:pt idx="66">
                  <c:v>31.208153716195127</c:v>
                </c:pt>
                <c:pt idx="67">
                  <c:v>31.208153716195127</c:v>
                </c:pt>
                <c:pt idx="68">
                  <c:v>31.208153716195127</c:v>
                </c:pt>
                <c:pt idx="69">
                  <c:v>31.208153716195127</c:v>
                </c:pt>
                <c:pt idx="70">
                  <c:v>31.208153716195127</c:v>
                </c:pt>
                <c:pt idx="71">
                  <c:v>31.208153716195127</c:v>
                </c:pt>
                <c:pt idx="72">
                  <c:v>31.208153716195127</c:v>
                </c:pt>
                <c:pt idx="73">
                  <c:v>31.208153716195127</c:v>
                </c:pt>
                <c:pt idx="74">
                  <c:v>31.208153716195127</c:v>
                </c:pt>
                <c:pt idx="75">
                  <c:v>31.208153716195127</c:v>
                </c:pt>
                <c:pt idx="76">
                  <c:v>31.208153716195127</c:v>
                </c:pt>
                <c:pt idx="77">
                  <c:v>31.208153716195127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6419.3007809999999</c:v>
                </c:pt>
                <c:pt idx="1">
                  <c:v>6442.7272950000006</c:v>
                </c:pt>
                <c:pt idx="2">
                  <c:v>6458.4423824999994</c:v>
                </c:pt>
                <c:pt idx="3">
                  <c:v>6454.9780274999994</c:v>
                </c:pt>
                <c:pt idx="4">
                  <c:v>6436.2595215000001</c:v>
                </c:pt>
                <c:pt idx="5">
                  <c:v>6451.5095215000001</c:v>
                </c:pt>
                <c:pt idx="6">
                  <c:v>6429.6384275</c:v>
                </c:pt>
                <c:pt idx="7">
                  <c:v>4827.6486814999998</c:v>
                </c:pt>
                <c:pt idx="8">
                  <c:v>4849.9277345</c:v>
                </c:pt>
                <c:pt idx="9">
                  <c:v>4905.6420899999994</c:v>
                </c:pt>
                <c:pt idx="10">
                  <c:v>4912.2319339999995</c:v>
                </c:pt>
                <c:pt idx="11">
                  <c:v>4889.7770995000001</c:v>
                </c:pt>
                <c:pt idx="12">
                  <c:v>4893.4008790000007</c:v>
                </c:pt>
                <c:pt idx="13">
                  <c:v>4936.7277830000003</c:v>
                </c:pt>
                <c:pt idx="14">
                  <c:v>3826.5006105000002</c:v>
                </c:pt>
                <c:pt idx="15">
                  <c:v>3822.0721435</c:v>
                </c:pt>
                <c:pt idx="16">
                  <c:v>3808.421875</c:v>
                </c:pt>
                <c:pt idx="17">
                  <c:v>3796.9498294999999</c:v>
                </c:pt>
                <c:pt idx="18">
                  <c:v>3843.4523924999999</c:v>
                </c:pt>
                <c:pt idx="19">
                  <c:v>3843.2062985000002</c:v>
                </c:pt>
                <c:pt idx="20">
                  <c:v>3836.4166260000002</c:v>
                </c:pt>
                <c:pt idx="21">
                  <c:v>7293.013672</c:v>
                </c:pt>
                <c:pt idx="22">
                  <c:v>7311.1318360000005</c:v>
                </c:pt>
                <c:pt idx="23">
                  <c:v>7295.1892090000001</c:v>
                </c:pt>
                <c:pt idx="24">
                  <c:v>7286.0427249999993</c:v>
                </c:pt>
                <c:pt idx="25">
                  <c:v>7287.7016600000006</c:v>
                </c:pt>
                <c:pt idx="26">
                  <c:v>7276.2170409999999</c:v>
                </c:pt>
                <c:pt idx="27">
                  <c:v>7274.3105469999991</c:v>
                </c:pt>
                <c:pt idx="28">
                  <c:v>7278.8107909999999</c:v>
                </c:pt>
                <c:pt idx="29">
                  <c:v>6428.091797</c:v>
                </c:pt>
                <c:pt idx="30">
                  <c:v>6418.2956544999997</c:v>
                </c:pt>
                <c:pt idx="31">
                  <c:v>6412.2392575000003</c:v>
                </c:pt>
                <c:pt idx="32">
                  <c:v>6423.2614745000001</c:v>
                </c:pt>
                <c:pt idx="33">
                  <c:v>6410.169922</c:v>
                </c:pt>
                <c:pt idx="34">
                  <c:v>6422.9755860000005</c:v>
                </c:pt>
                <c:pt idx="35">
                  <c:v>6418.2175294999997</c:v>
                </c:pt>
                <c:pt idx="36">
                  <c:v>6417.6872560000002</c:v>
                </c:pt>
                <c:pt idx="37">
                  <c:v>6409.7749025000003</c:v>
                </c:pt>
                <c:pt idx="38">
                  <c:v>6402.8544920000004</c:v>
                </c:pt>
                <c:pt idx="39">
                  <c:v>6407.4094239999995</c:v>
                </c:pt>
                <c:pt idx="40">
                  <c:v>6389.5954590000001</c:v>
                </c:pt>
                <c:pt idx="41">
                  <c:v>6384.4895020000004</c:v>
                </c:pt>
                <c:pt idx="42">
                  <c:v>6439.7883304999996</c:v>
                </c:pt>
                <c:pt idx="43">
                  <c:v>6428.2351075000006</c:v>
                </c:pt>
                <c:pt idx="44">
                  <c:v>6416.0759275</c:v>
                </c:pt>
                <c:pt idx="45">
                  <c:v>6309.8288574999997</c:v>
                </c:pt>
                <c:pt idx="46">
                  <c:v>6331.7719725000006</c:v>
                </c:pt>
                <c:pt idx="47">
                  <c:v>6316.6621089999999</c:v>
                </c:pt>
                <c:pt idx="48">
                  <c:v>6313.0966795000004</c:v>
                </c:pt>
                <c:pt idx="49">
                  <c:v>6328.439453</c:v>
                </c:pt>
                <c:pt idx="50">
                  <c:v>6324.0205074999994</c:v>
                </c:pt>
                <c:pt idx="51">
                  <c:v>6326.7514650000003</c:v>
                </c:pt>
                <c:pt idx="52">
                  <c:v>4666.3137205000003</c:v>
                </c:pt>
                <c:pt idx="53">
                  <c:v>4663.9521485000005</c:v>
                </c:pt>
                <c:pt idx="54">
                  <c:v>4670.2045899999994</c:v>
                </c:pt>
                <c:pt idx="55">
                  <c:v>4676.2114259999998</c:v>
                </c:pt>
                <c:pt idx="56">
                  <c:v>4672.2729490000002</c:v>
                </c:pt>
                <c:pt idx="57">
                  <c:v>4669.3874510000005</c:v>
                </c:pt>
                <c:pt idx="58">
                  <c:v>4669.5732425000006</c:v>
                </c:pt>
                <c:pt idx="59">
                  <c:v>4666.4143065000007</c:v>
                </c:pt>
                <c:pt idx="60">
                  <c:v>4656.7548824999994</c:v>
                </c:pt>
                <c:pt idx="61">
                  <c:v>3918.7302245000001</c:v>
                </c:pt>
                <c:pt idx="62">
                  <c:v>3928.1510010000002</c:v>
                </c:pt>
                <c:pt idx="63">
                  <c:v>3917.201172</c:v>
                </c:pt>
                <c:pt idx="64">
                  <c:v>3915.5777589999998</c:v>
                </c:pt>
                <c:pt idx="65">
                  <c:v>3914.8415530000002</c:v>
                </c:pt>
                <c:pt idx="66">
                  <c:v>3902.9187010000001</c:v>
                </c:pt>
                <c:pt idx="67">
                  <c:v>3876.7044679999999</c:v>
                </c:pt>
                <c:pt idx="68">
                  <c:v>3894.529297</c:v>
                </c:pt>
                <c:pt idx="69">
                  <c:v>3146.3343505000003</c:v>
                </c:pt>
                <c:pt idx="70">
                  <c:v>3164.861328</c:v>
                </c:pt>
                <c:pt idx="71">
                  <c:v>3147.305664</c:v>
                </c:pt>
                <c:pt idx="72">
                  <c:v>3105.1451415000001</c:v>
                </c:pt>
                <c:pt idx="73">
                  <c:v>3128.703125</c:v>
                </c:pt>
                <c:pt idx="74">
                  <c:v>3132.8696289999998</c:v>
                </c:pt>
                <c:pt idx="75">
                  <c:v>3157.3869629999999</c:v>
                </c:pt>
                <c:pt idx="76">
                  <c:v>3157.4213869999999</c:v>
                </c:pt>
                <c:pt idx="77">
                  <c:v>3144.7604979999996</c:v>
                </c:pt>
              </c:numCache>
            </c:numRef>
          </c:xVal>
          <c:yVal>
            <c:numRef>
              <c:f>' 10 models'!$H$2:$H$79</c:f>
              <c:numCache>
                <c:formatCode>General</c:formatCode>
                <c:ptCount val="78"/>
                <c:pt idx="0">
                  <c:v>182.44249354021514</c:v>
                </c:pt>
                <c:pt idx="1">
                  <c:v>182.44249354021514</c:v>
                </c:pt>
                <c:pt idx="2">
                  <c:v>182.44249354021514</c:v>
                </c:pt>
                <c:pt idx="3">
                  <c:v>182.44249354021514</c:v>
                </c:pt>
                <c:pt idx="4">
                  <c:v>182.44249354021514</c:v>
                </c:pt>
                <c:pt idx="5">
                  <c:v>182.44249354021514</c:v>
                </c:pt>
                <c:pt idx="6">
                  <c:v>182.44249354021514</c:v>
                </c:pt>
                <c:pt idx="7">
                  <c:v>182.44249354021514</c:v>
                </c:pt>
                <c:pt idx="8">
                  <c:v>182.44249354021514</c:v>
                </c:pt>
                <c:pt idx="9">
                  <c:v>182.44249354021514</c:v>
                </c:pt>
                <c:pt idx="10">
                  <c:v>182.44249354021514</c:v>
                </c:pt>
                <c:pt idx="11">
                  <c:v>182.44249354021514</c:v>
                </c:pt>
                <c:pt idx="12">
                  <c:v>182.44249354021514</c:v>
                </c:pt>
                <c:pt idx="13">
                  <c:v>182.44249354021514</c:v>
                </c:pt>
                <c:pt idx="14">
                  <c:v>182.44249354021514</c:v>
                </c:pt>
                <c:pt idx="15">
                  <c:v>182.44249354021514</c:v>
                </c:pt>
                <c:pt idx="16">
                  <c:v>182.44249354021514</c:v>
                </c:pt>
                <c:pt idx="17">
                  <c:v>182.44249354021514</c:v>
                </c:pt>
                <c:pt idx="18">
                  <c:v>182.44249354021514</c:v>
                </c:pt>
                <c:pt idx="19">
                  <c:v>182.44249354021514</c:v>
                </c:pt>
                <c:pt idx="20">
                  <c:v>182.44249354021514</c:v>
                </c:pt>
                <c:pt idx="21">
                  <c:v>182.44249354021514</c:v>
                </c:pt>
                <c:pt idx="22">
                  <c:v>182.44249354021514</c:v>
                </c:pt>
                <c:pt idx="23">
                  <c:v>182.44249354021514</c:v>
                </c:pt>
                <c:pt idx="24">
                  <c:v>182.44249354021514</c:v>
                </c:pt>
                <c:pt idx="25">
                  <c:v>182.44249354021514</c:v>
                </c:pt>
                <c:pt idx="26">
                  <c:v>182.44249354021514</c:v>
                </c:pt>
                <c:pt idx="27">
                  <c:v>182.44249354021514</c:v>
                </c:pt>
                <c:pt idx="28">
                  <c:v>182.44249354021514</c:v>
                </c:pt>
                <c:pt idx="29">
                  <c:v>182.44249354021514</c:v>
                </c:pt>
                <c:pt idx="30">
                  <c:v>182.44249354021514</c:v>
                </c:pt>
                <c:pt idx="31">
                  <c:v>182.44249354021514</c:v>
                </c:pt>
                <c:pt idx="32">
                  <c:v>182.44249354021514</c:v>
                </c:pt>
                <c:pt idx="33">
                  <c:v>182.44249354021514</c:v>
                </c:pt>
                <c:pt idx="34">
                  <c:v>182.44249354021514</c:v>
                </c:pt>
                <c:pt idx="35">
                  <c:v>182.44249354021514</c:v>
                </c:pt>
                <c:pt idx="36">
                  <c:v>182.44249354021514</c:v>
                </c:pt>
                <c:pt idx="37">
                  <c:v>182.44249354021514</c:v>
                </c:pt>
                <c:pt idx="38">
                  <c:v>182.44249354021514</c:v>
                </c:pt>
                <c:pt idx="39">
                  <c:v>182.44249354021514</c:v>
                </c:pt>
                <c:pt idx="40">
                  <c:v>182.44249354021514</c:v>
                </c:pt>
                <c:pt idx="41">
                  <c:v>182.44249354021514</c:v>
                </c:pt>
                <c:pt idx="42">
                  <c:v>182.44249354021514</c:v>
                </c:pt>
                <c:pt idx="43">
                  <c:v>182.44249354021514</c:v>
                </c:pt>
                <c:pt idx="44">
                  <c:v>182.44249354021514</c:v>
                </c:pt>
                <c:pt idx="45">
                  <c:v>182.44249354021514</c:v>
                </c:pt>
                <c:pt idx="46">
                  <c:v>182.44249354021514</c:v>
                </c:pt>
                <c:pt idx="47">
                  <c:v>182.44249354021514</c:v>
                </c:pt>
                <c:pt idx="48">
                  <c:v>182.44249354021514</c:v>
                </c:pt>
                <c:pt idx="49">
                  <c:v>182.44249354021514</c:v>
                </c:pt>
                <c:pt idx="50">
                  <c:v>182.44249354021514</c:v>
                </c:pt>
                <c:pt idx="51">
                  <c:v>182.44249354021514</c:v>
                </c:pt>
                <c:pt idx="52">
                  <c:v>182.44249354021514</c:v>
                </c:pt>
                <c:pt idx="53">
                  <c:v>182.44249354021514</c:v>
                </c:pt>
                <c:pt idx="54">
                  <c:v>182.44249354021514</c:v>
                </c:pt>
                <c:pt idx="55">
                  <c:v>182.44249354021514</c:v>
                </c:pt>
                <c:pt idx="56">
                  <c:v>182.44249354021514</c:v>
                </c:pt>
                <c:pt idx="57">
                  <c:v>182.44249354021514</c:v>
                </c:pt>
                <c:pt idx="58">
                  <c:v>182.44249354021514</c:v>
                </c:pt>
                <c:pt idx="59">
                  <c:v>182.44249354021514</c:v>
                </c:pt>
                <c:pt idx="60">
                  <c:v>182.44249354021514</c:v>
                </c:pt>
                <c:pt idx="61">
                  <c:v>182.44249354021514</c:v>
                </c:pt>
                <c:pt idx="62">
                  <c:v>182.44249354021514</c:v>
                </c:pt>
                <c:pt idx="63">
                  <c:v>182.44249354021514</c:v>
                </c:pt>
                <c:pt idx="64">
                  <c:v>182.44249354021514</c:v>
                </c:pt>
                <c:pt idx="65">
                  <c:v>182.44249354021514</c:v>
                </c:pt>
                <c:pt idx="66">
                  <c:v>182.44249354021514</c:v>
                </c:pt>
                <c:pt idx="67">
                  <c:v>182.44249354021514</c:v>
                </c:pt>
                <c:pt idx="68">
                  <c:v>182.44249354021514</c:v>
                </c:pt>
                <c:pt idx="69">
                  <c:v>182.44249354021514</c:v>
                </c:pt>
                <c:pt idx="70">
                  <c:v>182.44249354021514</c:v>
                </c:pt>
                <c:pt idx="71">
                  <c:v>182.44249354021514</c:v>
                </c:pt>
                <c:pt idx="72">
                  <c:v>182.44249354021514</c:v>
                </c:pt>
                <c:pt idx="73">
                  <c:v>182.44249354021514</c:v>
                </c:pt>
                <c:pt idx="74">
                  <c:v>182.44249354021514</c:v>
                </c:pt>
                <c:pt idx="75">
                  <c:v>182.44249354021514</c:v>
                </c:pt>
                <c:pt idx="76">
                  <c:v>182.44249354021514</c:v>
                </c:pt>
                <c:pt idx="77">
                  <c:v>182.44249354021514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models'!$F$2:$F$79</c:f>
              <c:numCache>
                <c:formatCode>General</c:formatCode>
                <c:ptCount val="78"/>
                <c:pt idx="0">
                  <c:v>6419.3007809999999</c:v>
                </c:pt>
                <c:pt idx="1">
                  <c:v>6442.7272950000006</c:v>
                </c:pt>
                <c:pt idx="2">
                  <c:v>6458.4423824999994</c:v>
                </c:pt>
                <c:pt idx="3">
                  <c:v>6454.9780274999994</c:v>
                </c:pt>
                <c:pt idx="4">
                  <c:v>6436.2595215000001</c:v>
                </c:pt>
                <c:pt idx="5">
                  <c:v>6451.5095215000001</c:v>
                </c:pt>
                <c:pt idx="6">
                  <c:v>6429.6384275</c:v>
                </c:pt>
                <c:pt idx="7">
                  <c:v>4827.6486814999998</c:v>
                </c:pt>
                <c:pt idx="8">
                  <c:v>4849.9277345</c:v>
                </c:pt>
                <c:pt idx="9">
                  <c:v>4905.6420899999994</c:v>
                </c:pt>
                <c:pt idx="10">
                  <c:v>4912.2319339999995</c:v>
                </c:pt>
                <c:pt idx="11">
                  <c:v>4889.7770995000001</c:v>
                </c:pt>
                <c:pt idx="12">
                  <c:v>4893.4008790000007</c:v>
                </c:pt>
                <c:pt idx="13">
                  <c:v>4936.7277830000003</c:v>
                </c:pt>
                <c:pt idx="14">
                  <c:v>3826.5006105000002</c:v>
                </c:pt>
                <c:pt idx="15">
                  <c:v>3822.0721435</c:v>
                </c:pt>
                <c:pt idx="16">
                  <c:v>3808.421875</c:v>
                </c:pt>
                <c:pt idx="17">
                  <c:v>3796.9498294999999</c:v>
                </c:pt>
                <c:pt idx="18">
                  <c:v>3843.4523924999999</c:v>
                </c:pt>
                <c:pt idx="19">
                  <c:v>3843.2062985000002</c:v>
                </c:pt>
                <c:pt idx="20">
                  <c:v>3836.4166260000002</c:v>
                </c:pt>
                <c:pt idx="21">
                  <c:v>7293.013672</c:v>
                </c:pt>
                <c:pt idx="22">
                  <c:v>7311.1318360000005</c:v>
                </c:pt>
                <c:pt idx="23">
                  <c:v>7295.1892090000001</c:v>
                </c:pt>
                <c:pt idx="24">
                  <c:v>7286.0427249999993</c:v>
                </c:pt>
                <c:pt idx="25">
                  <c:v>7287.7016600000006</c:v>
                </c:pt>
                <c:pt idx="26">
                  <c:v>7276.2170409999999</c:v>
                </c:pt>
                <c:pt idx="27">
                  <c:v>7274.3105469999991</c:v>
                </c:pt>
                <c:pt idx="28">
                  <c:v>7278.8107909999999</c:v>
                </c:pt>
                <c:pt idx="29">
                  <c:v>6428.091797</c:v>
                </c:pt>
                <c:pt idx="30">
                  <c:v>6418.2956544999997</c:v>
                </c:pt>
                <c:pt idx="31">
                  <c:v>6412.2392575000003</c:v>
                </c:pt>
                <c:pt idx="32">
                  <c:v>6423.2614745000001</c:v>
                </c:pt>
                <c:pt idx="33">
                  <c:v>6410.169922</c:v>
                </c:pt>
                <c:pt idx="34">
                  <c:v>6422.9755860000005</c:v>
                </c:pt>
                <c:pt idx="35">
                  <c:v>6418.2175294999997</c:v>
                </c:pt>
                <c:pt idx="36">
                  <c:v>6417.6872560000002</c:v>
                </c:pt>
                <c:pt idx="37">
                  <c:v>6409.7749025000003</c:v>
                </c:pt>
                <c:pt idx="38">
                  <c:v>6402.8544920000004</c:v>
                </c:pt>
                <c:pt idx="39">
                  <c:v>6407.4094239999995</c:v>
                </c:pt>
                <c:pt idx="40">
                  <c:v>6389.5954590000001</c:v>
                </c:pt>
                <c:pt idx="41">
                  <c:v>6384.4895020000004</c:v>
                </c:pt>
                <c:pt idx="42">
                  <c:v>6439.7883304999996</c:v>
                </c:pt>
                <c:pt idx="43">
                  <c:v>6428.2351075000006</c:v>
                </c:pt>
                <c:pt idx="44">
                  <c:v>6416.0759275</c:v>
                </c:pt>
                <c:pt idx="45">
                  <c:v>6309.8288574999997</c:v>
                </c:pt>
                <c:pt idx="46">
                  <c:v>6331.7719725000006</c:v>
                </c:pt>
                <c:pt idx="47">
                  <c:v>6316.6621089999999</c:v>
                </c:pt>
                <c:pt idx="48">
                  <c:v>6313.0966795000004</c:v>
                </c:pt>
                <c:pt idx="49">
                  <c:v>6328.439453</c:v>
                </c:pt>
                <c:pt idx="50">
                  <c:v>6324.0205074999994</c:v>
                </c:pt>
                <c:pt idx="51">
                  <c:v>6326.7514650000003</c:v>
                </c:pt>
                <c:pt idx="52">
                  <c:v>4666.3137205000003</c:v>
                </c:pt>
                <c:pt idx="53">
                  <c:v>4663.9521485000005</c:v>
                </c:pt>
                <c:pt idx="54">
                  <c:v>4670.2045899999994</c:v>
                </c:pt>
                <c:pt idx="55">
                  <c:v>4676.2114259999998</c:v>
                </c:pt>
                <c:pt idx="56">
                  <c:v>4672.2729490000002</c:v>
                </c:pt>
                <c:pt idx="57">
                  <c:v>4669.3874510000005</c:v>
                </c:pt>
                <c:pt idx="58">
                  <c:v>4669.5732425000006</c:v>
                </c:pt>
                <c:pt idx="59">
                  <c:v>4666.4143065000007</c:v>
                </c:pt>
                <c:pt idx="60">
                  <c:v>4656.7548824999994</c:v>
                </c:pt>
                <c:pt idx="61">
                  <c:v>3918.7302245000001</c:v>
                </c:pt>
                <c:pt idx="62">
                  <c:v>3928.1510010000002</c:v>
                </c:pt>
                <c:pt idx="63">
                  <c:v>3917.201172</c:v>
                </c:pt>
                <c:pt idx="64">
                  <c:v>3915.5777589999998</c:v>
                </c:pt>
                <c:pt idx="65">
                  <c:v>3914.8415530000002</c:v>
                </c:pt>
                <c:pt idx="66">
                  <c:v>3902.9187010000001</c:v>
                </c:pt>
                <c:pt idx="67">
                  <c:v>3876.7044679999999</c:v>
                </c:pt>
                <c:pt idx="68">
                  <c:v>3894.529297</c:v>
                </c:pt>
                <c:pt idx="69">
                  <c:v>3146.3343505000003</c:v>
                </c:pt>
                <c:pt idx="70">
                  <c:v>3164.861328</c:v>
                </c:pt>
                <c:pt idx="71">
                  <c:v>3147.305664</c:v>
                </c:pt>
                <c:pt idx="72">
                  <c:v>3105.1451415000001</c:v>
                </c:pt>
                <c:pt idx="73">
                  <c:v>3128.703125</c:v>
                </c:pt>
                <c:pt idx="74">
                  <c:v>3132.8696289999998</c:v>
                </c:pt>
                <c:pt idx="75">
                  <c:v>3157.3869629999999</c:v>
                </c:pt>
                <c:pt idx="76">
                  <c:v>3157.4213869999999</c:v>
                </c:pt>
                <c:pt idx="77">
                  <c:v>3144.7604979999996</c:v>
                </c:pt>
              </c:numCache>
            </c:numRef>
          </c:xVal>
          <c:yVal>
            <c:numRef>
              <c:f>' 10 models'!$I$2:$I$79</c:f>
              <c:numCache>
                <c:formatCode>General</c:formatCode>
                <c:ptCount val="78"/>
                <c:pt idx="0">
                  <c:v>106.82532362820514</c:v>
                </c:pt>
                <c:pt idx="1">
                  <c:v>106.82532362820514</c:v>
                </c:pt>
                <c:pt idx="2">
                  <c:v>106.82532362820514</c:v>
                </c:pt>
                <c:pt idx="3">
                  <c:v>106.82532362820514</c:v>
                </c:pt>
                <c:pt idx="4">
                  <c:v>106.82532362820514</c:v>
                </c:pt>
                <c:pt idx="5">
                  <c:v>106.82532362820514</c:v>
                </c:pt>
                <c:pt idx="6">
                  <c:v>106.82532362820514</c:v>
                </c:pt>
                <c:pt idx="7">
                  <c:v>106.82532362820514</c:v>
                </c:pt>
                <c:pt idx="8">
                  <c:v>106.82532362820514</c:v>
                </c:pt>
                <c:pt idx="9">
                  <c:v>106.82532362820514</c:v>
                </c:pt>
                <c:pt idx="10">
                  <c:v>106.82532362820514</c:v>
                </c:pt>
                <c:pt idx="11">
                  <c:v>106.82532362820514</c:v>
                </c:pt>
                <c:pt idx="12">
                  <c:v>106.82532362820514</c:v>
                </c:pt>
                <c:pt idx="13">
                  <c:v>106.82532362820514</c:v>
                </c:pt>
                <c:pt idx="14">
                  <c:v>106.82532362820514</c:v>
                </c:pt>
                <c:pt idx="15">
                  <c:v>106.82532362820514</c:v>
                </c:pt>
                <c:pt idx="16">
                  <c:v>106.82532362820514</c:v>
                </c:pt>
                <c:pt idx="17">
                  <c:v>106.82532362820514</c:v>
                </c:pt>
                <c:pt idx="18">
                  <c:v>106.82532362820514</c:v>
                </c:pt>
                <c:pt idx="19">
                  <c:v>106.82532362820514</c:v>
                </c:pt>
                <c:pt idx="20">
                  <c:v>106.82532362820514</c:v>
                </c:pt>
                <c:pt idx="21">
                  <c:v>106.82532362820514</c:v>
                </c:pt>
                <c:pt idx="22">
                  <c:v>106.82532362820514</c:v>
                </c:pt>
                <c:pt idx="23">
                  <c:v>106.82532362820514</c:v>
                </c:pt>
                <c:pt idx="24">
                  <c:v>106.82532362820514</c:v>
                </c:pt>
                <c:pt idx="25">
                  <c:v>106.82532362820514</c:v>
                </c:pt>
                <c:pt idx="26">
                  <c:v>106.82532362820514</c:v>
                </c:pt>
                <c:pt idx="27">
                  <c:v>106.82532362820514</c:v>
                </c:pt>
                <c:pt idx="28">
                  <c:v>106.82532362820514</c:v>
                </c:pt>
                <c:pt idx="29">
                  <c:v>106.82532362820514</c:v>
                </c:pt>
                <c:pt idx="30">
                  <c:v>106.82532362820514</c:v>
                </c:pt>
                <c:pt idx="31">
                  <c:v>106.82532362820514</c:v>
                </c:pt>
                <c:pt idx="32">
                  <c:v>106.82532362820514</c:v>
                </c:pt>
                <c:pt idx="33">
                  <c:v>106.82532362820514</c:v>
                </c:pt>
                <c:pt idx="34">
                  <c:v>106.82532362820514</c:v>
                </c:pt>
                <c:pt idx="35">
                  <c:v>106.82532362820514</c:v>
                </c:pt>
                <c:pt idx="36">
                  <c:v>106.82532362820514</c:v>
                </c:pt>
                <c:pt idx="37">
                  <c:v>106.82532362820514</c:v>
                </c:pt>
                <c:pt idx="38">
                  <c:v>106.82532362820514</c:v>
                </c:pt>
                <c:pt idx="39">
                  <c:v>106.82532362820514</c:v>
                </c:pt>
                <c:pt idx="40">
                  <c:v>106.82532362820514</c:v>
                </c:pt>
                <c:pt idx="41">
                  <c:v>106.82532362820514</c:v>
                </c:pt>
                <c:pt idx="42">
                  <c:v>106.82532362820514</c:v>
                </c:pt>
                <c:pt idx="43">
                  <c:v>106.82532362820514</c:v>
                </c:pt>
                <c:pt idx="44">
                  <c:v>106.82532362820514</c:v>
                </c:pt>
                <c:pt idx="45">
                  <c:v>106.82532362820514</c:v>
                </c:pt>
                <c:pt idx="46">
                  <c:v>106.82532362820514</c:v>
                </c:pt>
                <c:pt idx="47">
                  <c:v>106.82532362820514</c:v>
                </c:pt>
                <c:pt idx="48">
                  <c:v>106.82532362820514</c:v>
                </c:pt>
                <c:pt idx="49">
                  <c:v>106.82532362820514</c:v>
                </c:pt>
                <c:pt idx="50">
                  <c:v>106.82532362820514</c:v>
                </c:pt>
                <c:pt idx="51">
                  <c:v>106.82532362820514</c:v>
                </c:pt>
                <c:pt idx="52">
                  <c:v>106.82532362820514</c:v>
                </c:pt>
                <c:pt idx="53">
                  <c:v>106.82532362820514</c:v>
                </c:pt>
                <c:pt idx="54">
                  <c:v>106.82532362820514</c:v>
                </c:pt>
                <c:pt idx="55">
                  <c:v>106.82532362820514</c:v>
                </c:pt>
                <c:pt idx="56">
                  <c:v>106.82532362820514</c:v>
                </c:pt>
                <c:pt idx="57">
                  <c:v>106.82532362820514</c:v>
                </c:pt>
                <c:pt idx="58">
                  <c:v>106.82532362820514</c:v>
                </c:pt>
                <c:pt idx="59">
                  <c:v>106.82532362820514</c:v>
                </c:pt>
                <c:pt idx="60">
                  <c:v>106.82532362820514</c:v>
                </c:pt>
                <c:pt idx="61">
                  <c:v>106.82532362820514</c:v>
                </c:pt>
                <c:pt idx="62">
                  <c:v>106.82532362820514</c:v>
                </c:pt>
                <c:pt idx="63">
                  <c:v>106.82532362820514</c:v>
                </c:pt>
                <c:pt idx="64">
                  <c:v>106.82532362820514</c:v>
                </c:pt>
                <c:pt idx="65">
                  <c:v>106.82532362820514</c:v>
                </c:pt>
                <c:pt idx="66">
                  <c:v>106.82532362820514</c:v>
                </c:pt>
                <c:pt idx="67">
                  <c:v>106.82532362820514</c:v>
                </c:pt>
                <c:pt idx="68">
                  <c:v>106.82532362820514</c:v>
                </c:pt>
                <c:pt idx="69">
                  <c:v>106.82532362820514</c:v>
                </c:pt>
                <c:pt idx="70">
                  <c:v>106.82532362820514</c:v>
                </c:pt>
                <c:pt idx="71">
                  <c:v>106.82532362820514</c:v>
                </c:pt>
                <c:pt idx="72">
                  <c:v>106.82532362820514</c:v>
                </c:pt>
                <c:pt idx="73">
                  <c:v>106.82532362820514</c:v>
                </c:pt>
                <c:pt idx="74">
                  <c:v>106.82532362820514</c:v>
                </c:pt>
                <c:pt idx="75">
                  <c:v>106.82532362820514</c:v>
                </c:pt>
                <c:pt idx="76">
                  <c:v>106.82532362820514</c:v>
                </c:pt>
                <c:pt idx="77">
                  <c:v>106.82532362820514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557272"/>
        <c:axId val="537402712"/>
      </c:scatterChart>
      <c:valAx>
        <c:axId val="544557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7402712"/>
        <c:crosses val="autoZero"/>
        <c:crossBetween val="midCat"/>
      </c:valAx>
      <c:valAx>
        <c:axId val="53740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44557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contours'!$D$2:$D$73</c:f>
              <c:numCache>
                <c:formatCode>General</c:formatCode>
                <c:ptCount val="72"/>
                <c:pt idx="0">
                  <c:v>287.75842299999999</c:v>
                </c:pt>
                <c:pt idx="1">
                  <c:v>287.99746699999997</c:v>
                </c:pt>
                <c:pt idx="2">
                  <c:v>288.58853099999999</c:v>
                </c:pt>
                <c:pt idx="3">
                  <c:v>289.133331</c:v>
                </c:pt>
                <c:pt idx="4">
                  <c:v>288.92318699999998</c:v>
                </c:pt>
                <c:pt idx="5">
                  <c:v>288.05859400000003</c:v>
                </c:pt>
                <c:pt idx="6">
                  <c:v>288.850525</c:v>
                </c:pt>
                <c:pt idx="7">
                  <c:v>287.715576</c:v>
                </c:pt>
                <c:pt idx="8">
                  <c:v>247.99025</c:v>
                </c:pt>
                <c:pt idx="9">
                  <c:v>248.434158</c:v>
                </c:pt>
                <c:pt idx="10">
                  <c:v>250.19755599999999</c:v>
                </c:pt>
                <c:pt idx="11">
                  <c:v>250.55381800000001</c:v>
                </c:pt>
                <c:pt idx="12">
                  <c:v>249.557739</c:v>
                </c:pt>
                <c:pt idx="13">
                  <c:v>248.099762</c:v>
                </c:pt>
                <c:pt idx="14">
                  <c:v>249.410706</c:v>
                </c:pt>
                <c:pt idx="15">
                  <c:v>251.47598300000001</c:v>
                </c:pt>
                <c:pt idx="16">
                  <c:v>220.36329699999999</c:v>
                </c:pt>
                <c:pt idx="17">
                  <c:v>220.14117400000001</c:v>
                </c:pt>
                <c:pt idx="18">
                  <c:v>219.644531</c:v>
                </c:pt>
                <c:pt idx="19">
                  <c:v>218.782028</c:v>
                </c:pt>
                <c:pt idx="20">
                  <c:v>220.90772999999999</c:v>
                </c:pt>
                <c:pt idx="21">
                  <c:v>220.80471800000001</c:v>
                </c:pt>
                <c:pt idx="22">
                  <c:v>220.696304</c:v>
                </c:pt>
                <c:pt idx="23">
                  <c:v>305.25613399999997</c:v>
                </c:pt>
                <c:pt idx="24">
                  <c:v>305.73525999999998</c:v>
                </c:pt>
                <c:pt idx="25">
                  <c:v>305.15997299999998</c:v>
                </c:pt>
                <c:pt idx="26">
                  <c:v>305.075806</c:v>
                </c:pt>
                <c:pt idx="27">
                  <c:v>304.93643200000002</c:v>
                </c:pt>
                <c:pt idx="28">
                  <c:v>305.00351000000001</c:v>
                </c:pt>
                <c:pt idx="29">
                  <c:v>304.66329999999999</c:v>
                </c:pt>
                <c:pt idx="30">
                  <c:v>305.05908199999999</c:v>
                </c:pt>
                <c:pt idx="31">
                  <c:v>286.76217700000001</c:v>
                </c:pt>
                <c:pt idx="32">
                  <c:v>286.28369099999998</c:v>
                </c:pt>
                <c:pt idx="33">
                  <c:v>286.18872099999999</c:v>
                </c:pt>
                <c:pt idx="34">
                  <c:v>286.33154300000001</c:v>
                </c:pt>
                <c:pt idx="35">
                  <c:v>285.84448200000003</c:v>
                </c:pt>
                <c:pt idx="36">
                  <c:v>286.40646400000003</c:v>
                </c:pt>
                <c:pt idx="37">
                  <c:v>286.05911300000002</c:v>
                </c:pt>
                <c:pt idx="38">
                  <c:v>286.23288000000002</c:v>
                </c:pt>
                <c:pt idx="39">
                  <c:v>286.686127</c:v>
                </c:pt>
                <c:pt idx="40">
                  <c:v>286.45468099999999</c:v>
                </c:pt>
                <c:pt idx="41">
                  <c:v>286.74996900000002</c:v>
                </c:pt>
                <c:pt idx="42">
                  <c:v>286.00616500000001</c:v>
                </c:pt>
                <c:pt idx="43">
                  <c:v>285.90490699999998</c:v>
                </c:pt>
                <c:pt idx="44">
                  <c:v>287.88287400000002</c:v>
                </c:pt>
                <c:pt idx="45">
                  <c:v>284.91516100000001</c:v>
                </c:pt>
                <c:pt idx="46">
                  <c:v>284.98956299999998</c:v>
                </c:pt>
                <c:pt idx="47">
                  <c:v>284.76709</c:v>
                </c:pt>
                <c:pt idx="48">
                  <c:v>284.76156600000002</c:v>
                </c:pt>
                <c:pt idx="49">
                  <c:v>285.16433699999999</c:v>
                </c:pt>
                <c:pt idx="50">
                  <c:v>244.13414</c:v>
                </c:pt>
                <c:pt idx="51">
                  <c:v>244.02773999999999</c:v>
                </c:pt>
                <c:pt idx="52">
                  <c:v>244.19923399999999</c:v>
                </c:pt>
                <c:pt idx="53">
                  <c:v>244.542023</c:v>
                </c:pt>
                <c:pt idx="54">
                  <c:v>244.55178799999999</c:v>
                </c:pt>
                <c:pt idx="55">
                  <c:v>244.88729900000001</c:v>
                </c:pt>
                <c:pt idx="56">
                  <c:v>244.71021999999999</c:v>
                </c:pt>
                <c:pt idx="57">
                  <c:v>244.46485899999999</c:v>
                </c:pt>
                <c:pt idx="58">
                  <c:v>244.234207</c:v>
                </c:pt>
                <c:pt idx="59">
                  <c:v>224.83145099999999</c:v>
                </c:pt>
                <c:pt idx="60">
                  <c:v>225.51992799999999</c:v>
                </c:pt>
                <c:pt idx="61">
                  <c:v>224.814255</c:v>
                </c:pt>
                <c:pt idx="62">
                  <c:v>224.93026699999999</c:v>
                </c:pt>
                <c:pt idx="63">
                  <c:v>224.527344</c:v>
                </c:pt>
                <c:pt idx="64">
                  <c:v>201.50140400000001</c:v>
                </c:pt>
                <c:pt idx="65">
                  <c:v>201.99220299999999</c:v>
                </c:pt>
                <c:pt idx="66">
                  <c:v>201.53761299999999</c:v>
                </c:pt>
                <c:pt idx="67">
                  <c:v>199.46731600000001</c:v>
                </c:pt>
                <c:pt idx="68">
                  <c:v>200.0522</c:v>
                </c:pt>
                <c:pt idx="69">
                  <c:v>200.117355</c:v>
                </c:pt>
                <c:pt idx="70">
                  <c:v>202.171707</c:v>
                </c:pt>
                <c:pt idx="71">
                  <c:v>201.66651899999999</c:v>
                </c:pt>
              </c:numCache>
            </c:numRef>
          </c:xVal>
          <c:yVal>
            <c:numRef>
              <c:f>' 10 contours'!$C$2:$C$73</c:f>
              <c:numCache>
                <c:formatCode>General</c:formatCode>
                <c:ptCount val="72"/>
                <c:pt idx="0">
                  <c:v>286.11480699999998</c:v>
                </c:pt>
                <c:pt idx="1">
                  <c:v>285.46444700000001</c:v>
                </c:pt>
                <c:pt idx="2">
                  <c:v>285.90481599999998</c:v>
                </c:pt>
                <c:pt idx="3">
                  <c:v>286.99203499999999</c:v>
                </c:pt>
                <c:pt idx="4">
                  <c:v>287.14596599999999</c:v>
                </c:pt>
                <c:pt idx="5">
                  <c:v>286.07208300000002</c:v>
                </c:pt>
                <c:pt idx="6">
                  <c:v>288.39788800000002</c:v>
                </c:pt>
                <c:pt idx="7">
                  <c:v>289.16162100000003</c:v>
                </c:pt>
                <c:pt idx="8">
                  <c:v>250.92001300000001</c:v>
                </c:pt>
                <c:pt idx="9">
                  <c:v>245.77821399999999</c:v>
                </c:pt>
                <c:pt idx="10">
                  <c:v>250.145355</c:v>
                </c:pt>
                <c:pt idx="11">
                  <c:v>248.68440200000001</c:v>
                </c:pt>
                <c:pt idx="12">
                  <c:v>248.71572900000001</c:v>
                </c:pt>
                <c:pt idx="13">
                  <c:v>250.309662</c:v>
                </c:pt>
                <c:pt idx="14">
                  <c:v>250.05308500000001</c:v>
                </c:pt>
                <c:pt idx="15">
                  <c:v>249.36772199999999</c:v>
                </c:pt>
                <c:pt idx="16">
                  <c:v>219.409592</c:v>
                </c:pt>
                <c:pt idx="17">
                  <c:v>220.10243199999999</c:v>
                </c:pt>
                <c:pt idx="18">
                  <c:v>219.549194</c:v>
                </c:pt>
                <c:pt idx="19">
                  <c:v>220.38931299999999</c:v>
                </c:pt>
                <c:pt idx="20">
                  <c:v>220.92486600000001</c:v>
                </c:pt>
                <c:pt idx="21">
                  <c:v>220.99735999999999</c:v>
                </c:pt>
                <c:pt idx="22">
                  <c:v>220.83248900000001</c:v>
                </c:pt>
                <c:pt idx="23">
                  <c:v>304.49020400000001</c:v>
                </c:pt>
                <c:pt idx="24">
                  <c:v>303.02682499999997</c:v>
                </c:pt>
                <c:pt idx="25">
                  <c:v>303.01782200000002</c:v>
                </c:pt>
                <c:pt idx="26">
                  <c:v>304.02310199999999</c:v>
                </c:pt>
                <c:pt idx="27">
                  <c:v>305.16418499999997</c:v>
                </c:pt>
                <c:pt idx="28">
                  <c:v>302.72186299999998</c:v>
                </c:pt>
                <c:pt idx="29">
                  <c:v>302.55621300000001</c:v>
                </c:pt>
                <c:pt idx="30">
                  <c:v>305.168701</c:v>
                </c:pt>
                <c:pt idx="31">
                  <c:v>284.17141700000002</c:v>
                </c:pt>
                <c:pt idx="32">
                  <c:v>284.23074300000002</c:v>
                </c:pt>
                <c:pt idx="33">
                  <c:v>284.12213100000002</c:v>
                </c:pt>
                <c:pt idx="34">
                  <c:v>284.38769500000001</c:v>
                </c:pt>
                <c:pt idx="35">
                  <c:v>284.36996499999998</c:v>
                </c:pt>
                <c:pt idx="36">
                  <c:v>284.35702500000002</c:v>
                </c:pt>
                <c:pt idx="37">
                  <c:v>284.46847500000001</c:v>
                </c:pt>
                <c:pt idx="38">
                  <c:v>284.277985</c:v>
                </c:pt>
                <c:pt idx="39">
                  <c:v>284.228882</c:v>
                </c:pt>
                <c:pt idx="40">
                  <c:v>284.25701900000001</c:v>
                </c:pt>
                <c:pt idx="41">
                  <c:v>284.05435199999999</c:v>
                </c:pt>
                <c:pt idx="42">
                  <c:v>284.07064800000001</c:v>
                </c:pt>
                <c:pt idx="43">
                  <c:v>283.81741299999999</c:v>
                </c:pt>
                <c:pt idx="44">
                  <c:v>284.311646</c:v>
                </c:pt>
                <c:pt idx="45">
                  <c:v>282.63876299999998</c:v>
                </c:pt>
                <c:pt idx="46">
                  <c:v>281.83239700000001</c:v>
                </c:pt>
                <c:pt idx="47">
                  <c:v>281.867096</c:v>
                </c:pt>
                <c:pt idx="48">
                  <c:v>282.55957000000001</c:v>
                </c:pt>
                <c:pt idx="49">
                  <c:v>281.89428700000002</c:v>
                </c:pt>
                <c:pt idx="50">
                  <c:v>242.176682</c:v>
                </c:pt>
                <c:pt idx="51">
                  <c:v>242.22912600000001</c:v>
                </c:pt>
                <c:pt idx="52">
                  <c:v>242.29759200000001</c:v>
                </c:pt>
                <c:pt idx="53">
                  <c:v>242.23033100000001</c:v>
                </c:pt>
                <c:pt idx="54">
                  <c:v>241.99179100000001</c:v>
                </c:pt>
                <c:pt idx="55">
                  <c:v>241.559753</c:v>
                </c:pt>
                <c:pt idx="56">
                  <c:v>241.625122</c:v>
                </c:pt>
                <c:pt idx="57">
                  <c:v>241.76753199999999</c:v>
                </c:pt>
                <c:pt idx="58">
                  <c:v>241.669678</c:v>
                </c:pt>
                <c:pt idx="59">
                  <c:v>222.150497</c:v>
                </c:pt>
                <c:pt idx="60">
                  <c:v>221.978668</c:v>
                </c:pt>
                <c:pt idx="61">
                  <c:v>221.96466100000001</c:v>
                </c:pt>
                <c:pt idx="62">
                  <c:v>221.43696600000001</c:v>
                </c:pt>
                <c:pt idx="63">
                  <c:v>221.474625</c:v>
                </c:pt>
                <c:pt idx="64">
                  <c:v>199.585556</c:v>
                </c:pt>
                <c:pt idx="65">
                  <c:v>200.34483299999999</c:v>
                </c:pt>
                <c:pt idx="66">
                  <c:v>199.55981399999999</c:v>
                </c:pt>
                <c:pt idx="67">
                  <c:v>199.21339399999999</c:v>
                </c:pt>
                <c:pt idx="68">
                  <c:v>200.17112700000001</c:v>
                </c:pt>
                <c:pt idx="69">
                  <c:v>199.77011100000001</c:v>
                </c:pt>
                <c:pt idx="70">
                  <c:v>200.11731</c:v>
                </c:pt>
                <c:pt idx="71">
                  <c:v>199.32607999999999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404280"/>
        <c:axId val="537404672"/>
      </c:scatterChart>
      <c:valAx>
        <c:axId val="537404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7404672"/>
        <c:crosses val="autoZero"/>
        <c:crossBetween val="midCat"/>
      </c:valAx>
      <c:valAx>
        <c:axId val="53740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7404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286.93661499999996</c:v>
                </c:pt>
                <c:pt idx="1">
                  <c:v>286.73095699999999</c:v>
                </c:pt>
                <c:pt idx="2">
                  <c:v>287.24667349999999</c:v>
                </c:pt>
                <c:pt idx="3">
                  <c:v>288.06268299999999</c:v>
                </c:pt>
                <c:pt idx="4">
                  <c:v>288.03457649999996</c:v>
                </c:pt>
                <c:pt idx="5">
                  <c:v>287.06533850000005</c:v>
                </c:pt>
                <c:pt idx="6">
                  <c:v>288.62420650000001</c:v>
                </c:pt>
                <c:pt idx="7">
                  <c:v>288.43859850000001</c:v>
                </c:pt>
                <c:pt idx="8">
                  <c:v>249.45513149999999</c:v>
                </c:pt>
                <c:pt idx="9">
                  <c:v>247.10618599999998</c:v>
                </c:pt>
                <c:pt idx="10">
                  <c:v>250.17145549999998</c:v>
                </c:pt>
                <c:pt idx="11">
                  <c:v>249.61911000000001</c:v>
                </c:pt>
                <c:pt idx="12">
                  <c:v>249.13673399999999</c:v>
                </c:pt>
                <c:pt idx="13">
                  <c:v>249.204712</c:v>
                </c:pt>
                <c:pt idx="14">
                  <c:v>249.73189550000001</c:v>
                </c:pt>
                <c:pt idx="15">
                  <c:v>250.4218525</c:v>
                </c:pt>
                <c:pt idx="16">
                  <c:v>219.88644449999998</c:v>
                </c:pt>
                <c:pt idx="17">
                  <c:v>220.121803</c:v>
                </c:pt>
                <c:pt idx="18">
                  <c:v>219.59686249999999</c:v>
                </c:pt>
                <c:pt idx="19">
                  <c:v>219.58567049999999</c:v>
                </c:pt>
                <c:pt idx="20">
                  <c:v>220.91629799999998</c:v>
                </c:pt>
                <c:pt idx="21">
                  <c:v>220.901039</c:v>
                </c:pt>
                <c:pt idx="22">
                  <c:v>220.7643965</c:v>
                </c:pt>
                <c:pt idx="23">
                  <c:v>304.87316899999996</c:v>
                </c:pt>
                <c:pt idx="24">
                  <c:v>304.38104249999998</c:v>
                </c:pt>
                <c:pt idx="25">
                  <c:v>304.08889750000003</c:v>
                </c:pt>
                <c:pt idx="26">
                  <c:v>304.54945399999997</c:v>
                </c:pt>
                <c:pt idx="27">
                  <c:v>305.05030850000003</c:v>
                </c:pt>
                <c:pt idx="28">
                  <c:v>303.8626865</c:v>
                </c:pt>
                <c:pt idx="29">
                  <c:v>303.6097565</c:v>
                </c:pt>
                <c:pt idx="30">
                  <c:v>305.11389150000002</c:v>
                </c:pt>
                <c:pt idx="31">
                  <c:v>285.46679700000004</c:v>
                </c:pt>
                <c:pt idx="32">
                  <c:v>285.25721699999997</c:v>
                </c:pt>
                <c:pt idx="33">
                  <c:v>285.15542600000003</c:v>
                </c:pt>
                <c:pt idx="34">
                  <c:v>285.35961900000001</c:v>
                </c:pt>
                <c:pt idx="35">
                  <c:v>285.10722350000003</c:v>
                </c:pt>
                <c:pt idx="36">
                  <c:v>285.38174450000002</c:v>
                </c:pt>
                <c:pt idx="37">
                  <c:v>285.26379400000002</c:v>
                </c:pt>
                <c:pt idx="38">
                  <c:v>285.25543249999998</c:v>
                </c:pt>
                <c:pt idx="39">
                  <c:v>285.45750450000003</c:v>
                </c:pt>
                <c:pt idx="40">
                  <c:v>285.35585000000003</c:v>
                </c:pt>
                <c:pt idx="41">
                  <c:v>285.40216050000004</c:v>
                </c:pt>
                <c:pt idx="42">
                  <c:v>285.03840650000001</c:v>
                </c:pt>
                <c:pt idx="43">
                  <c:v>284.86115999999998</c:v>
                </c:pt>
                <c:pt idx="44">
                  <c:v>286.09726000000001</c:v>
                </c:pt>
                <c:pt idx="45">
                  <c:v>283.77696200000003</c:v>
                </c:pt>
                <c:pt idx="46">
                  <c:v>283.41098</c:v>
                </c:pt>
                <c:pt idx="47">
                  <c:v>283.317093</c:v>
                </c:pt>
                <c:pt idx="48">
                  <c:v>283.66056800000001</c:v>
                </c:pt>
                <c:pt idx="49">
                  <c:v>283.529312</c:v>
                </c:pt>
                <c:pt idx="50">
                  <c:v>243.15541100000002</c:v>
                </c:pt>
                <c:pt idx="51">
                  <c:v>243.128433</c:v>
                </c:pt>
                <c:pt idx="52">
                  <c:v>243.248413</c:v>
                </c:pt>
                <c:pt idx="53">
                  <c:v>243.386177</c:v>
                </c:pt>
                <c:pt idx="54">
                  <c:v>243.27178950000001</c:v>
                </c:pt>
                <c:pt idx="55">
                  <c:v>243.22352599999999</c:v>
                </c:pt>
                <c:pt idx="56">
                  <c:v>243.16767099999998</c:v>
                </c:pt>
                <c:pt idx="57">
                  <c:v>243.1161955</c:v>
                </c:pt>
                <c:pt idx="58">
                  <c:v>242.9519425</c:v>
                </c:pt>
                <c:pt idx="59">
                  <c:v>223.49097399999999</c:v>
                </c:pt>
                <c:pt idx="60">
                  <c:v>223.74929800000001</c:v>
                </c:pt>
                <c:pt idx="61">
                  <c:v>223.38945799999999</c:v>
                </c:pt>
                <c:pt idx="62">
                  <c:v>223.1836165</c:v>
                </c:pt>
                <c:pt idx="63">
                  <c:v>223.00098450000002</c:v>
                </c:pt>
                <c:pt idx="64">
                  <c:v>200.54347999999999</c:v>
                </c:pt>
                <c:pt idx="65">
                  <c:v>201.16851800000001</c:v>
                </c:pt>
                <c:pt idx="66">
                  <c:v>200.54871349999999</c:v>
                </c:pt>
                <c:pt idx="67">
                  <c:v>199.34035499999999</c:v>
                </c:pt>
                <c:pt idx="68">
                  <c:v>200.11166350000002</c:v>
                </c:pt>
                <c:pt idx="69">
                  <c:v>199.94373300000001</c:v>
                </c:pt>
                <c:pt idx="70">
                  <c:v>201.1445085</c:v>
                </c:pt>
                <c:pt idx="71">
                  <c:v>200.49629949999999</c:v>
                </c:pt>
              </c:numCache>
            </c:numRef>
          </c:xVal>
          <c:yVal>
            <c:numRef>
              <c:f>' 10 contours'!$E$2:$E$73</c:f>
              <c:numCache>
                <c:formatCode>General</c:formatCode>
                <c:ptCount val="72"/>
                <c:pt idx="0">
                  <c:v>1.6436160000000086</c:v>
                </c:pt>
                <c:pt idx="1">
                  <c:v>2.533019999999965</c:v>
                </c:pt>
                <c:pt idx="2">
                  <c:v>2.6837150000000065</c:v>
                </c:pt>
                <c:pt idx="3">
                  <c:v>2.1412960000000112</c:v>
                </c:pt>
                <c:pt idx="4">
                  <c:v>1.7772209999999973</c:v>
                </c:pt>
                <c:pt idx="5">
                  <c:v>1.9865110000000072</c:v>
                </c:pt>
                <c:pt idx="6">
                  <c:v>0.45263699999998153</c:v>
                </c:pt>
                <c:pt idx="7">
                  <c:v>-1.4460450000000264</c:v>
                </c:pt>
                <c:pt idx="8">
                  <c:v>-2.9297630000000083</c:v>
                </c:pt>
                <c:pt idx="9">
                  <c:v>2.6559440000000052</c:v>
                </c:pt>
                <c:pt idx="10">
                  <c:v>5.2200999999996611E-2</c:v>
                </c:pt>
                <c:pt idx="11">
                  <c:v>1.8694160000000011</c:v>
                </c:pt>
                <c:pt idx="12">
                  <c:v>0.84200999999998771</c:v>
                </c:pt>
                <c:pt idx="13">
                  <c:v>-2.2099000000000046</c:v>
                </c:pt>
                <c:pt idx="14">
                  <c:v>-0.64237900000000536</c:v>
                </c:pt>
                <c:pt idx="15">
                  <c:v>2.1082610000000273</c:v>
                </c:pt>
                <c:pt idx="16">
                  <c:v>0.95370499999998515</c:v>
                </c:pt>
                <c:pt idx="17">
                  <c:v>3.8742000000013377E-2</c:v>
                </c:pt>
                <c:pt idx="18">
                  <c:v>9.5337000000000671E-2</c:v>
                </c:pt>
                <c:pt idx="19">
                  <c:v>-1.6072849999999903</c:v>
                </c:pt>
                <c:pt idx="20">
                  <c:v>-1.7136000000022023E-2</c:v>
                </c:pt>
                <c:pt idx="21">
                  <c:v>-0.192641999999978</c:v>
                </c:pt>
                <c:pt idx="22">
                  <c:v>-0.13618500000001177</c:v>
                </c:pt>
                <c:pt idx="23">
                  <c:v>0.76592999999996891</c:v>
                </c:pt>
                <c:pt idx="24">
                  <c:v>2.7084350000000086</c:v>
                </c:pt>
                <c:pt idx="25">
                  <c:v>2.1421509999999557</c:v>
                </c:pt>
                <c:pt idx="26">
                  <c:v>1.0527040000000056</c:v>
                </c:pt>
                <c:pt idx="27">
                  <c:v>-0.22775299999995013</c:v>
                </c:pt>
                <c:pt idx="28">
                  <c:v>2.2816470000000209</c:v>
                </c:pt>
                <c:pt idx="29">
                  <c:v>2.1070869999999786</c:v>
                </c:pt>
                <c:pt idx="30">
                  <c:v>-0.10961900000000924</c:v>
                </c:pt>
                <c:pt idx="31">
                  <c:v>2.5907599999999888</c:v>
                </c:pt>
                <c:pt idx="32">
                  <c:v>2.052947999999958</c:v>
                </c:pt>
                <c:pt idx="33">
                  <c:v>2.0665899999999624</c:v>
                </c:pt>
                <c:pt idx="34">
                  <c:v>1.9438480000000027</c:v>
                </c:pt>
                <c:pt idx="35">
                  <c:v>1.4745170000000485</c:v>
                </c:pt>
                <c:pt idx="36">
                  <c:v>2.0494390000000067</c:v>
                </c:pt>
                <c:pt idx="37">
                  <c:v>1.5906380000000127</c:v>
                </c:pt>
                <c:pt idx="38">
                  <c:v>1.9548950000000218</c:v>
                </c:pt>
                <c:pt idx="39">
                  <c:v>2.4572450000000003</c:v>
                </c:pt>
                <c:pt idx="40">
                  <c:v>2.1976619999999798</c:v>
                </c:pt>
                <c:pt idx="41">
                  <c:v>2.695617000000027</c:v>
                </c:pt>
                <c:pt idx="42">
                  <c:v>1.9355170000000044</c:v>
                </c:pt>
                <c:pt idx="43">
                  <c:v>2.0874939999999924</c:v>
                </c:pt>
                <c:pt idx="44">
                  <c:v>3.5712280000000192</c:v>
                </c:pt>
                <c:pt idx="45">
                  <c:v>2.2763980000000288</c:v>
                </c:pt>
                <c:pt idx="46">
                  <c:v>3.1571659999999611</c:v>
                </c:pt>
                <c:pt idx="47">
                  <c:v>2.8999939999999924</c:v>
                </c:pt>
                <c:pt idx="48">
                  <c:v>2.2019960000000083</c:v>
                </c:pt>
                <c:pt idx="49">
                  <c:v>3.2700499999999693</c:v>
                </c:pt>
                <c:pt idx="50">
                  <c:v>1.9574580000000026</c:v>
                </c:pt>
                <c:pt idx="51">
                  <c:v>1.7986139999999864</c:v>
                </c:pt>
                <c:pt idx="52">
                  <c:v>1.9016419999999812</c:v>
                </c:pt>
                <c:pt idx="53">
                  <c:v>2.3116919999999936</c:v>
                </c:pt>
                <c:pt idx="54">
                  <c:v>2.5599969999999814</c:v>
                </c:pt>
                <c:pt idx="55">
                  <c:v>3.3275460000000123</c:v>
                </c:pt>
                <c:pt idx="56">
                  <c:v>3.0850979999999879</c:v>
                </c:pt>
                <c:pt idx="57">
                  <c:v>2.6973270000000014</c:v>
                </c:pt>
                <c:pt idx="58">
                  <c:v>2.5645289999999932</c:v>
                </c:pt>
                <c:pt idx="59">
                  <c:v>2.6809539999999856</c:v>
                </c:pt>
                <c:pt idx="60">
                  <c:v>3.5412599999999941</c:v>
                </c:pt>
                <c:pt idx="61">
                  <c:v>2.8495939999999962</c:v>
                </c:pt>
                <c:pt idx="62">
                  <c:v>3.493300999999974</c:v>
                </c:pt>
                <c:pt idx="63">
                  <c:v>3.0527189999999962</c:v>
                </c:pt>
                <c:pt idx="64">
                  <c:v>1.9158480000000111</c:v>
                </c:pt>
                <c:pt idx="65">
                  <c:v>1.6473699999999951</c:v>
                </c:pt>
                <c:pt idx="66">
                  <c:v>1.9777990000000045</c:v>
                </c:pt>
                <c:pt idx="67">
                  <c:v>0.25392200000001708</c:v>
                </c:pt>
                <c:pt idx="68">
                  <c:v>-0.11892700000001355</c:v>
                </c:pt>
                <c:pt idx="69">
                  <c:v>0.34724399999998923</c:v>
                </c:pt>
                <c:pt idx="70">
                  <c:v>2.0543969999999945</c:v>
                </c:pt>
                <c:pt idx="71">
                  <c:v>2.3404390000000035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286.93661499999996</c:v>
                </c:pt>
                <c:pt idx="1">
                  <c:v>286.73095699999999</c:v>
                </c:pt>
                <c:pt idx="2">
                  <c:v>287.24667349999999</c:v>
                </c:pt>
                <c:pt idx="3">
                  <c:v>288.06268299999999</c:v>
                </c:pt>
                <c:pt idx="4">
                  <c:v>288.03457649999996</c:v>
                </c:pt>
                <c:pt idx="5">
                  <c:v>287.06533850000005</c:v>
                </c:pt>
                <c:pt idx="6">
                  <c:v>288.62420650000001</c:v>
                </c:pt>
                <c:pt idx="7">
                  <c:v>288.43859850000001</c:v>
                </c:pt>
                <c:pt idx="8">
                  <c:v>249.45513149999999</c:v>
                </c:pt>
                <c:pt idx="9">
                  <c:v>247.10618599999998</c:v>
                </c:pt>
                <c:pt idx="10">
                  <c:v>250.17145549999998</c:v>
                </c:pt>
                <c:pt idx="11">
                  <c:v>249.61911000000001</c:v>
                </c:pt>
                <c:pt idx="12">
                  <c:v>249.13673399999999</c:v>
                </c:pt>
                <c:pt idx="13">
                  <c:v>249.204712</c:v>
                </c:pt>
                <c:pt idx="14">
                  <c:v>249.73189550000001</c:v>
                </c:pt>
                <c:pt idx="15">
                  <c:v>250.4218525</c:v>
                </c:pt>
                <c:pt idx="16">
                  <c:v>219.88644449999998</c:v>
                </c:pt>
                <c:pt idx="17">
                  <c:v>220.121803</c:v>
                </c:pt>
                <c:pt idx="18">
                  <c:v>219.59686249999999</c:v>
                </c:pt>
                <c:pt idx="19">
                  <c:v>219.58567049999999</c:v>
                </c:pt>
                <c:pt idx="20">
                  <c:v>220.91629799999998</c:v>
                </c:pt>
                <c:pt idx="21">
                  <c:v>220.901039</c:v>
                </c:pt>
                <c:pt idx="22">
                  <c:v>220.7643965</c:v>
                </c:pt>
                <c:pt idx="23">
                  <c:v>304.87316899999996</c:v>
                </c:pt>
                <c:pt idx="24">
                  <c:v>304.38104249999998</c:v>
                </c:pt>
                <c:pt idx="25">
                  <c:v>304.08889750000003</c:v>
                </c:pt>
                <c:pt idx="26">
                  <c:v>304.54945399999997</c:v>
                </c:pt>
                <c:pt idx="27">
                  <c:v>305.05030850000003</c:v>
                </c:pt>
                <c:pt idx="28">
                  <c:v>303.8626865</c:v>
                </c:pt>
                <c:pt idx="29">
                  <c:v>303.6097565</c:v>
                </c:pt>
                <c:pt idx="30">
                  <c:v>305.11389150000002</c:v>
                </c:pt>
                <c:pt idx="31">
                  <c:v>285.46679700000004</c:v>
                </c:pt>
                <c:pt idx="32">
                  <c:v>285.25721699999997</c:v>
                </c:pt>
                <c:pt idx="33">
                  <c:v>285.15542600000003</c:v>
                </c:pt>
                <c:pt idx="34">
                  <c:v>285.35961900000001</c:v>
                </c:pt>
                <c:pt idx="35">
                  <c:v>285.10722350000003</c:v>
                </c:pt>
                <c:pt idx="36">
                  <c:v>285.38174450000002</c:v>
                </c:pt>
                <c:pt idx="37">
                  <c:v>285.26379400000002</c:v>
                </c:pt>
                <c:pt idx="38">
                  <c:v>285.25543249999998</c:v>
                </c:pt>
                <c:pt idx="39">
                  <c:v>285.45750450000003</c:v>
                </c:pt>
                <c:pt idx="40">
                  <c:v>285.35585000000003</c:v>
                </c:pt>
                <c:pt idx="41">
                  <c:v>285.40216050000004</c:v>
                </c:pt>
                <c:pt idx="42">
                  <c:v>285.03840650000001</c:v>
                </c:pt>
                <c:pt idx="43">
                  <c:v>284.86115999999998</c:v>
                </c:pt>
                <c:pt idx="44">
                  <c:v>286.09726000000001</c:v>
                </c:pt>
                <c:pt idx="45">
                  <c:v>283.77696200000003</c:v>
                </c:pt>
                <c:pt idx="46">
                  <c:v>283.41098</c:v>
                </c:pt>
                <c:pt idx="47">
                  <c:v>283.317093</c:v>
                </c:pt>
                <c:pt idx="48">
                  <c:v>283.66056800000001</c:v>
                </c:pt>
                <c:pt idx="49">
                  <c:v>283.529312</c:v>
                </c:pt>
                <c:pt idx="50">
                  <c:v>243.15541100000002</c:v>
                </c:pt>
                <c:pt idx="51">
                  <c:v>243.128433</c:v>
                </c:pt>
                <c:pt idx="52">
                  <c:v>243.248413</c:v>
                </c:pt>
                <c:pt idx="53">
                  <c:v>243.386177</c:v>
                </c:pt>
                <c:pt idx="54">
                  <c:v>243.27178950000001</c:v>
                </c:pt>
                <c:pt idx="55">
                  <c:v>243.22352599999999</c:v>
                </c:pt>
                <c:pt idx="56">
                  <c:v>243.16767099999998</c:v>
                </c:pt>
                <c:pt idx="57">
                  <c:v>243.1161955</c:v>
                </c:pt>
                <c:pt idx="58">
                  <c:v>242.9519425</c:v>
                </c:pt>
                <c:pt idx="59">
                  <c:v>223.49097399999999</c:v>
                </c:pt>
                <c:pt idx="60">
                  <c:v>223.74929800000001</c:v>
                </c:pt>
                <c:pt idx="61">
                  <c:v>223.38945799999999</c:v>
                </c:pt>
                <c:pt idx="62">
                  <c:v>223.1836165</c:v>
                </c:pt>
                <c:pt idx="63">
                  <c:v>223.00098450000002</c:v>
                </c:pt>
                <c:pt idx="64">
                  <c:v>200.54347999999999</c:v>
                </c:pt>
                <c:pt idx="65">
                  <c:v>201.16851800000001</c:v>
                </c:pt>
                <c:pt idx="66">
                  <c:v>200.54871349999999</c:v>
                </c:pt>
                <c:pt idx="67">
                  <c:v>199.34035499999999</c:v>
                </c:pt>
                <c:pt idx="68">
                  <c:v>200.11166350000002</c:v>
                </c:pt>
                <c:pt idx="69">
                  <c:v>199.94373300000001</c:v>
                </c:pt>
                <c:pt idx="70">
                  <c:v>201.1445085</c:v>
                </c:pt>
                <c:pt idx="71">
                  <c:v>200.49629949999999</c:v>
                </c:pt>
              </c:numCache>
            </c:numRef>
          </c:xVal>
          <c:yVal>
            <c:numRef>
              <c:f>' 10 contours'!$G$2:$G$73</c:f>
              <c:numCache>
                <c:formatCode>General</c:formatCode>
                <c:ptCount val="72"/>
                <c:pt idx="0">
                  <c:v>-1.1002838283554226</c:v>
                </c:pt>
                <c:pt idx="1">
                  <c:v>-1.1002838283554226</c:v>
                </c:pt>
                <c:pt idx="2">
                  <c:v>-1.1002838283554226</c:v>
                </c:pt>
                <c:pt idx="3">
                  <c:v>-1.1002838283554226</c:v>
                </c:pt>
                <c:pt idx="4">
                  <c:v>-1.1002838283554226</c:v>
                </c:pt>
                <c:pt idx="5">
                  <c:v>-1.1002838283554226</c:v>
                </c:pt>
                <c:pt idx="6">
                  <c:v>-1.1002838283554226</c:v>
                </c:pt>
                <c:pt idx="7">
                  <c:v>-1.1002838283554226</c:v>
                </c:pt>
                <c:pt idx="8">
                  <c:v>-1.1002838283554226</c:v>
                </c:pt>
                <c:pt idx="9">
                  <c:v>-1.1002838283554226</c:v>
                </c:pt>
                <c:pt idx="10">
                  <c:v>-1.1002838283554226</c:v>
                </c:pt>
                <c:pt idx="11">
                  <c:v>-1.1002838283554226</c:v>
                </c:pt>
                <c:pt idx="12">
                  <c:v>-1.1002838283554226</c:v>
                </c:pt>
                <c:pt idx="13">
                  <c:v>-1.1002838283554226</c:v>
                </c:pt>
                <c:pt idx="14">
                  <c:v>-1.1002838283554226</c:v>
                </c:pt>
                <c:pt idx="15">
                  <c:v>-1.1002838283554226</c:v>
                </c:pt>
                <c:pt idx="16">
                  <c:v>-1.1002838283554226</c:v>
                </c:pt>
                <c:pt idx="17">
                  <c:v>-1.1002838283554226</c:v>
                </c:pt>
                <c:pt idx="18">
                  <c:v>-1.1002838283554226</c:v>
                </c:pt>
                <c:pt idx="19">
                  <c:v>-1.1002838283554226</c:v>
                </c:pt>
                <c:pt idx="20">
                  <c:v>-1.1002838283554226</c:v>
                </c:pt>
                <c:pt idx="21">
                  <c:v>-1.1002838283554226</c:v>
                </c:pt>
                <c:pt idx="22">
                  <c:v>-1.1002838283554226</c:v>
                </c:pt>
                <c:pt idx="23">
                  <c:v>-1.1002838283554226</c:v>
                </c:pt>
                <c:pt idx="24">
                  <c:v>-1.1002838283554226</c:v>
                </c:pt>
                <c:pt idx="25">
                  <c:v>-1.1002838283554226</c:v>
                </c:pt>
                <c:pt idx="26">
                  <c:v>-1.1002838283554226</c:v>
                </c:pt>
                <c:pt idx="27">
                  <c:v>-1.1002838283554226</c:v>
                </c:pt>
                <c:pt idx="28">
                  <c:v>-1.1002838283554226</c:v>
                </c:pt>
                <c:pt idx="29">
                  <c:v>-1.1002838283554226</c:v>
                </c:pt>
                <c:pt idx="30">
                  <c:v>-1.1002838283554226</c:v>
                </c:pt>
                <c:pt idx="31">
                  <c:v>-1.1002838283554226</c:v>
                </c:pt>
                <c:pt idx="32">
                  <c:v>-1.1002838283554226</c:v>
                </c:pt>
                <c:pt idx="33">
                  <c:v>-1.1002838283554226</c:v>
                </c:pt>
                <c:pt idx="34">
                  <c:v>-1.1002838283554226</c:v>
                </c:pt>
                <c:pt idx="35">
                  <c:v>-1.1002838283554226</c:v>
                </c:pt>
                <c:pt idx="36">
                  <c:v>-1.1002838283554226</c:v>
                </c:pt>
                <c:pt idx="37">
                  <c:v>-1.1002838283554226</c:v>
                </c:pt>
                <c:pt idx="38">
                  <c:v>-1.1002838283554226</c:v>
                </c:pt>
                <c:pt idx="39">
                  <c:v>-1.1002838283554226</c:v>
                </c:pt>
                <c:pt idx="40">
                  <c:v>-1.1002838283554226</c:v>
                </c:pt>
                <c:pt idx="41">
                  <c:v>-1.1002838283554226</c:v>
                </c:pt>
                <c:pt idx="42">
                  <c:v>-1.1002838283554226</c:v>
                </c:pt>
                <c:pt idx="43">
                  <c:v>-1.1002838283554226</c:v>
                </c:pt>
                <c:pt idx="44">
                  <c:v>-1.1002838283554226</c:v>
                </c:pt>
                <c:pt idx="45">
                  <c:v>-1.1002838283554226</c:v>
                </c:pt>
                <c:pt idx="46">
                  <c:v>-1.1002838283554226</c:v>
                </c:pt>
                <c:pt idx="47">
                  <c:v>-1.1002838283554226</c:v>
                </c:pt>
                <c:pt idx="48">
                  <c:v>-1.1002838283554226</c:v>
                </c:pt>
                <c:pt idx="49">
                  <c:v>-1.1002838283554226</c:v>
                </c:pt>
                <c:pt idx="50">
                  <c:v>-1.1002838283554226</c:v>
                </c:pt>
                <c:pt idx="51">
                  <c:v>-1.1002838283554226</c:v>
                </c:pt>
                <c:pt idx="52">
                  <c:v>-1.1002838283554226</c:v>
                </c:pt>
                <c:pt idx="53">
                  <c:v>-1.1002838283554226</c:v>
                </c:pt>
                <c:pt idx="54">
                  <c:v>-1.1002838283554226</c:v>
                </c:pt>
                <c:pt idx="55">
                  <c:v>-1.1002838283554226</c:v>
                </c:pt>
                <c:pt idx="56">
                  <c:v>-1.1002838283554226</c:v>
                </c:pt>
                <c:pt idx="57">
                  <c:v>-1.1002838283554226</c:v>
                </c:pt>
                <c:pt idx="58">
                  <c:v>-1.1002838283554226</c:v>
                </c:pt>
                <c:pt idx="59">
                  <c:v>-1.1002838283554226</c:v>
                </c:pt>
                <c:pt idx="60">
                  <c:v>-1.1002838283554226</c:v>
                </c:pt>
                <c:pt idx="61">
                  <c:v>-1.1002838283554226</c:v>
                </c:pt>
                <c:pt idx="62">
                  <c:v>-1.1002838283554226</c:v>
                </c:pt>
                <c:pt idx="63">
                  <c:v>-1.1002838283554226</c:v>
                </c:pt>
                <c:pt idx="64">
                  <c:v>-1.1002838283554226</c:v>
                </c:pt>
                <c:pt idx="65">
                  <c:v>-1.1002838283554226</c:v>
                </c:pt>
                <c:pt idx="66">
                  <c:v>-1.1002838283554226</c:v>
                </c:pt>
                <c:pt idx="67">
                  <c:v>-1.1002838283554226</c:v>
                </c:pt>
                <c:pt idx="68">
                  <c:v>-1.1002838283554226</c:v>
                </c:pt>
                <c:pt idx="69">
                  <c:v>-1.1002838283554226</c:v>
                </c:pt>
                <c:pt idx="70">
                  <c:v>-1.1002838283554226</c:v>
                </c:pt>
                <c:pt idx="71">
                  <c:v>-1.1002838283554226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286.93661499999996</c:v>
                </c:pt>
                <c:pt idx="1">
                  <c:v>286.73095699999999</c:v>
                </c:pt>
                <c:pt idx="2">
                  <c:v>287.24667349999999</c:v>
                </c:pt>
                <c:pt idx="3">
                  <c:v>288.06268299999999</c:v>
                </c:pt>
                <c:pt idx="4">
                  <c:v>288.03457649999996</c:v>
                </c:pt>
                <c:pt idx="5">
                  <c:v>287.06533850000005</c:v>
                </c:pt>
                <c:pt idx="6">
                  <c:v>288.62420650000001</c:v>
                </c:pt>
                <c:pt idx="7">
                  <c:v>288.43859850000001</c:v>
                </c:pt>
                <c:pt idx="8">
                  <c:v>249.45513149999999</c:v>
                </c:pt>
                <c:pt idx="9">
                  <c:v>247.10618599999998</c:v>
                </c:pt>
                <c:pt idx="10">
                  <c:v>250.17145549999998</c:v>
                </c:pt>
                <c:pt idx="11">
                  <c:v>249.61911000000001</c:v>
                </c:pt>
                <c:pt idx="12">
                  <c:v>249.13673399999999</c:v>
                </c:pt>
                <c:pt idx="13">
                  <c:v>249.204712</c:v>
                </c:pt>
                <c:pt idx="14">
                  <c:v>249.73189550000001</c:v>
                </c:pt>
                <c:pt idx="15">
                  <c:v>250.4218525</c:v>
                </c:pt>
                <c:pt idx="16">
                  <c:v>219.88644449999998</c:v>
                </c:pt>
                <c:pt idx="17">
                  <c:v>220.121803</c:v>
                </c:pt>
                <c:pt idx="18">
                  <c:v>219.59686249999999</c:v>
                </c:pt>
                <c:pt idx="19">
                  <c:v>219.58567049999999</c:v>
                </c:pt>
                <c:pt idx="20">
                  <c:v>220.91629799999998</c:v>
                </c:pt>
                <c:pt idx="21">
                  <c:v>220.901039</c:v>
                </c:pt>
                <c:pt idx="22">
                  <c:v>220.7643965</c:v>
                </c:pt>
                <c:pt idx="23">
                  <c:v>304.87316899999996</c:v>
                </c:pt>
                <c:pt idx="24">
                  <c:v>304.38104249999998</c:v>
                </c:pt>
                <c:pt idx="25">
                  <c:v>304.08889750000003</c:v>
                </c:pt>
                <c:pt idx="26">
                  <c:v>304.54945399999997</c:v>
                </c:pt>
                <c:pt idx="27">
                  <c:v>305.05030850000003</c:v>
                </c:pt>
                <c:pt idx="28">
                  <c:v>303.8626865</c:v>
                </c:pt>
                <c:pt idx="29">
                  <c:v>303.6097565</c:v>
                </c:pt>
                <c:pt idx="30">
                  <c:v>305.11389150000002</c:v>
                </c:pt>
                <c:pt idx="31">
                  <c:v>285.46679700000004</c:v>
                </c:pt>
                <c:pt idx="32">
                  <c:v>285.25721699999997</c:v>
                </c:pt>
                <c:pt idx="33">
                  <c:v>285.15542600000003</c:v>
                </c:pt>
                <c:pt idx="34">
                  <c:v>285.35961900000001</c:v>
                </c:pt>
                <c:pt idx="35">
                  <c:v>285.10722350000003</c:v>
                </c:pt>
                <c:pt idx="36">
                  <c:v>285.38174450000002</c:v>
                </c:pt>
                <c:pt idx="37">
                  <c:v>285.26379400000002</c:v>
                </c:pt>
                <c:pt idx="38">
                  <c:v>285.25543249999998</c:v>
                </c:pt>
                <c:pt idx="39">
                  <c:v>285.45750450000003</c:v>
                </c:pt>
                <c:pt idx="40">
                  <c:v>285.35585000000003</c:v>
                </c:pt>
                <c:pt idx="41">
                  <c:v>285.40216050000004</c:v>
                </c:pt>
                <c:pt idx="42">
                  <c:v>285.03840650000001</c:v>
                </c:pt>
                <c:pt idx="43">
                  <c:v>284.86115999999998</c:v>
                </c:pt>
                <c:pt idx="44">
                  <c:v>286.09726000000001</c:v>
                </c:pt>
                <c:pt idx="45">
                  <c:v>283.77696200000003</c:v>
                </c:pt>
                <c:pt idx="46">
                  <c:v>283.41098</c:v>
                </c:pt>
                <c:pt idx="47">
                  <c:v>283.317093</c:v>
                </c:pt>
                <c:pt idx="48">
                  <c:v>283.66056800000001</c:v>
                </c:pt>
                <c:pt idx="49">
                  <c:v>283.529312</c:v>
                </c:pt>
                <c:pt idx="50">
                  <c:v>243.15541100000002</c:v>
                </c:pt>
                <c:pt idx="51">
                  <c:v>243.128433</c:v>
                </c:pt>
                <c:pt idx="52">
                  <c:v>243.248413</c:v>
                </c:pt>
                <c:pt idx="53">
                  <c:v>243.386177</c:v>
                </c:pt>
                <c:pt idx="54">
                  <c:v>243.27178950000001</c:v>
                </c:pt>
                <c:pt idx="55">
                  <c:v>243.22352599999999</c:v>
                </c:pt>
                <c:pt idx="56">
                  <c:v>243.16767099999998</c:v>
                </c:pt>
                <c:pt idx="57">
                  <c:v>243.1161955</c:v>
                </c:pt>
                <c:pt idx="58">
                  <c:v>242.9519425</c:v>
                </c:pt>
                <c:pt idx="59">
                  <c:v>223.49097399999999</c:v>
                </c:pt>
                <c:pt idx="60">
                  <c:v>223.74929800000001</c:v>
                </c:pt>
                <c:pt idx="61">
                  <c:v>223.38945799999999</c:v>
                </c:pt>
                <c:pt idx="62">
                  <c:v>223.1836165</c:v>
                </c:pt>
                <c:pt idx="63">
                  <c:v>223.00098450000002</c:v>
                </c:pt>
                <c:pt idx="64">
                  <c:v>200.54347999999999</c:v>
                </c:pt>
                <c:pt idx="65">
                  <c:v>201.16851800000001</c:v>
                </c:pt>
                <c:pt idx="66">
                  <c:v>200.54871349999999</c:v>
                </c:pt>
                <c:pt idx="67">
                  <c:v>199.34035499999999</c:v>
                </c:pt>
                <c:pt idx="68">
                  <c:v>200.11166350000002</c:v>
                </c:pt>
                <c:pt idx="69">
                  <c:v>199.94373300000001</c:v>
                </c:pt>
                <c:pt idx="70">
                  <c:v>201.1445085</c:v>
                </c:pt>
                <c:pt idx="71">
                  <c:v>200.49629949999999</c:v>
                </c:pt>
              </c:numCache>
            </c:numRef>
          </c:xVal>
          <c:yVal>
            <c:numRef>
              <c:f>' 10 contours'!$H$2:$H$73</c:f>
              <c:numCache>
                <c:formatCode>General</c:formatCode>
                <c:ptCount val="72"/>
                <c:pt idx="0">
                  <c:v>4.3249144950220835</c:v>
                </c:pt>
                <c:pt idx="1">
                  <c:v>4.3249144950220835</c:v>
                </c:pt>
                <c:pt idx="2">
                  <c:v>4.3249144950220835</c:v>
                </c:pt>
                <c:pt idx="3">
                  <c:v>4.3249144950220835</c:v>
                </c:pt>
                <c:pt idx="4">
                  <c:v>4.3249144950220835</c:v>
                </c:pt>
                <c:pt idx="5">
                  <c:v>4.3249144950220835</c:v>
                </c:pt>
                <c:pt idx="6">
                  <c:v>4.3249144950220835</c:v>
                </c:pt>
                <c:pt idx="7">
                  <c:v>4.3249144950220835</c:v>
                </c:pt>
                <c:pt idx="8">
                  <c:v>4.3249144950220835</c:v>
                </c:pt>
                <c:pt idx="9">
                  <c:v>4.3249144950220835</c:v>
                </c:pt>
                <c:pt idx="10">
                  <c:v>4.3249144950220835</c:v>
                </c:pt>
                <c:pt idx="11">
                  <c:v>4.3249144950220835</c:v>
                </c:pt>
                <c:pt idx="12">
                  <c:v>4.3249144950220835</c:v>
                </c:pt>
                <c:pt idx="13">
                  <c:v>4.3249144950220835</c:v>
                </c:pt>
                <c:pt idx="14">
                  <c:v>4.3249144950220835</c:v>
                </c:pt>
                <c:pt idx="15">
                  <c:v>4.3249144950220835</c:v>
                </c:pt>
                <c:pt idx="16">
                  <c:v>4.3249144950220835</c:v>
                </c:pt>
                <c:pt idx="17">
                  <c:v>4.3249144950220835</c:v>
                </c:pt>
                <c:pt idx="18">
                  <c:v>4.3249144950220835</c:v>
                </c:pt>
                <c:pt idx="19">
                  <c:v>4.3249144950220835</c:v>
                </c:pt>
                <c:pt idx="20">
                  <c:v>4.3249144950220835</c:v>
                </c:pt>
                <c:pt idx="21">
                  <c:v>4.3249144950220835</c:v>
                </c:pt>
                <c:pt idx="22">
                  <c:v>4.3249144950220835</c:v>
                </c:pt>
                <c:pt idx="23">
                  <c:v>4.3249144950220835</c:v>
                </c:pt>
                <c:pt idx="24">
                  <c:v>4.3249144950220835</c:v>
                </c:pt>
                <c:pt idx="25">
                  <c:v>4.3249144950220835</c:v>
                </c:pt>
                <c:pt idx="26">
                  <c:v>4.3249144950220835</c:v>
                </c:pt>
                <c:pt idx="27">
                  <c:v>4.3249144950220835</c:v>
                </c:pt>
                <c:pt idx="28">
                  <c:v>4.3249144950220835</c:v>
                </c:pt>
                <c:pt idx="29">
                  <c:v>4.3249144950220835</c:v>
                </c:pt>
                <c:pt idx="30">
                  <c:v>4.3249144950220835</c:v>
                </c:pt>
                <c:pt idx="31">
                  <c:v>4.3249144950220835</c:v>
                </c:pt>
                <c:pt idx="32">
                  <c:v>4.3249144950220835</c:v>
                </c:pt>
                <c:pt idx="33">
                  <c:v>4.3249144950220835</c:v>
                </c:pt>
                <c:pt idx="34">
                  <c:v>4.3249144950220835</c:v>
                </c:pt>
                <c:pt idx="35">
                  <c:v>4.3249144950220835</c:v>
                </c:pt>
                <c:pt idx="36">
                  <c:v>4.3249144950220835</c:v>
                </c:pt>
                <c:pt idx="37">
                  <c:v>4.3249144950220835</c:v>
                </c:pt>
                <c:pt idx="38">
                  <c:v>4.3249144950220835</c:v>
                </c:pt>
                <c:pt idx="39">
                  <c:v>4.3249144950220835</c:v>
                </c:pt>
                <c:pt idx="40">
                  <c:v>4.3249144950220835</c:v>
                </c:pt>
                <c:pt idx="41">
                  <c:v>4.3249144950220835</c:v>
                </c:pt>
                <c:pt idx="42">
                  <c:v>4.3249144950220835</c:v>
                </c:pt>
                <c:pt idx="43">
                  <c:v>4.3249144950220835</c:v>
                </c:pt>
                <c:pt idx="44">
                  <c:v>4.3249144950220835</c:v>
                </c:pt>
                <c:pt idx="45">
                  <c:v>4.3249144950220835</c:v>
                </c:pt>
                <c:pt idx="46">
                  <c:v>4.3249144950220835</c:v>
                </c:pt>
                <c:pt idx="47">
                  <c:v>4.3249144950220835</c:v>
                </c:pt>
                <c:pt idx="48">
                  <c:v>4.3249144950220835</c:v>
                </c:pt>
                <c:pt idx="49">
                  <c:v>4.3249144950220835</c:v>
                </c:pt>
                <c:pt idx="50">
                  <c:v>4.3249144950220835</c:v>
                </c:pt>
                <c:pt idx="51">
                  <c:v>4.3249144950220835</c:v>
                </c:pt>
                <c:pt idx="52">
                  <c:v>4.3249144950220835</c:v>
                </c:pt>
                <c:pt idx="53">
                  <c:v>4.3249144950220835</c:v>
                </c:pt>
                <c:pt idx="54">
                  <c:v>4.3249144950220835</c:v>
                </c:pt>
                <c:pt idx="55">
                  <c:v>4.3249144950220835</c:v>
                </c:pt>
                <c:pt idx="56">
                  <c:v>4.3249144950220835</c:v>
                </c:pt>
                <c:pt idx="57">
                  <c:v>4.3249144950220835</c:v>
                </c:pt>
                <c:pt idx="58">
                  <c:v>4.3249144950220835</c:v>
                </c:pt>
                <c:pt idx="59">
                  <c:v>4.3249144950220835</c:v>
                </c:pt>
                <c:pt idx="60">
                  <c:v>4.3249144950220835</c:v>
                </c:pt>
                <c:pt idx="61">
                  <c:v>4.3249144950220835</c:v>
                </c:pt>
                <c:pt idx="62">
                  <c:v>4.3249144950220835</c:v>
                </c:pt>
                <c:pt idx="63">
                  <c:v>4.3249144950220835</c:v>
                </c:pt>
                <c:pt idx="64">
                  <c:v>4.3249144950220835</c:v>
                </c:pt>
                <c:pt idx="65">
                  <c:v>4.3249144950220835</c:v>
                </c:pt>
                <c:pt idx="66">
                  <c:v>4.3249144950220835</c:v>
                </c:pt>
                <c:pt idx="67">
                  <c:v>4.3249144950220835</c:v>
                </c:pt>
                <c:pt idx="68">
                  <c:v>4.3249144950220835</c:v>
                </c:pt>
                <c:pt idx="69">
                  <c:v>4.3249144950220835</c:v>
                </c:pt>
                <c:pt idx="70">
                  <c:v>4.3249144950220835</c:v>
                </c:pt>
                <c:pt idx="71">
                  <c:v>4.3249144950220835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286.93661499999996</c:v>
                </c:pt>
                <c:pt idx="1">
                  <c:v>286.73095699999999</c:v>
                </c:pt>
                <c:pt idx="2">
                  <c:v>287.24667349999999</c:v>
                </c:pt>
                <c:pt idx="3">
                  <c:v>288.06268299999999</c:v>
                </c:pt>
                <c:pt idx="4">
                  <c:v>288.03457649999996</c:v>
                </c:pt>
                <c:pt idx="5">
                  <c:v>287.06533850000005</c:v>
                </c:pt>
                <c:pt idx="6">
                  <c:v>288.62420650000001</c:v>
                </c:pt>
                <c:pt idx="7">
                  <c:v>288.43859850000001</c:v>
                </c:pt>
                <c:pt idx="8">
                  <c:v>249.45513149999999</c:v>
                </c:pt>
                <c:pt idx="9">
                  <c:v>247.10618599999998</c:v>
                </c:pt>
                <c:pt idx="10">
                  <c:v>250.17145549999998</c:v>
                </c:pt>
                <c:pt idx="11">
                  <c:v>249.61911000000001</c:v>
                </c:pt>
                <c:pt idx="12">
                  <c:v>249.13673399999999</c:v>
                </c:pt>
                <c:pt idx="13">
                  <c:v>249.204712</c:v>
                </c:pt>
                <c:pt idx="14">
                  <c:v>249.73189550000001</c:v>
                </c:pt>
                <c:pt idx="15">
                  <c:v>250.4218525</c:v>
                </c:pt>
                <c:pt idx="16">
                  <c:v>219.88644449999998</c:v>
                </c:pt>
                <c:pt idx="17">
                  <c:v>220.121803</c:v>
                </c:pt>
                <c:pt idx="18">
                  <c:v>219.59686249999999</c:v>
                </c:pt>
                <c:pt idx="19">
                  <c:v>219.58567049999999</c:v>
                </c:pt>
                <c:pt idx="20">
                  <c:v>220.91629799999998</c:v>
                </c:pt>
                <c:pt idx="21">
                  <c:v>220.901039</c:v>
                </c:pt>
                <c:pt idx="22">
                  <c:v>220.7643965</c:v>
                </c:pt>
                <c:pt idx="23">
                  <c:v>304.87316899999996</c:v>
                </c:pt>
                <c:pt idx="24">
                  <c:v>304.38104249999998</c:v>
                </c:pt>
                <c:pt idx="25">
                  <c:v>304.08889750000003</c:v>
                </c:pt>
                <c:pt idx="26">
                  <c:v>304.54945399999997</c:v>
                </c:pt>
                <c:pt idx="27">
                  <c:v>305.05030850000003</c:v>
                </c:pt>
                <c:pt idx="28">
                  <c:v>303.8626865</c:v>
                </c:pt>
                <c:pt idx="29">
                  <c:v>303.6097565</c:v>
                </c:pt>
                <c:pt idx="30">
                  <c:v>305.11389150000002</c:v>
                </c:pt>
                <c:pt idx="31">
                  <c:v>285.46679700000004</c:v>
                </c:pt>
                <c:pt idx="32">
                  <c:v>285.25721699999997</c:v>
                </c:pt>
                <c:pt idx="33">
                  <c:v>285.15542600000003</c:v>
                </c:pt>
                <c:pt idx="34">
                  <c:v>285.35961900000001</c:v>
                </c:pt>
                <c:pt idx="35">
                  <c:v>285.10722350000003</c:v>
                </c:pt>
                <c:pt idx="36">
                  <c:v>285.38174450000002</c:v>
                </c:pt>
                <c:pt idx="37">
                  <c:v>285.26379400000002</c:v>
                </c:pt>
                <c:pt idx="38">
                  <c:v>285.25543249999998</c:v>
                </c:pt>
                <c:pt idx="39">
                  <c:v>285.45750450000003</c:v>
                </c:pt>
                <c:pt idx="40">
                  <c:v>285.35585000000003</c:v>
                </c:pt>
                <c:pt idx="41">
                  <c:v>285.40216050000004</c:v>
                </c:pt>
                <c:pt idx="42">
                  <c:v>285.03840650000001</c:v>
                </c:pt>
                <c:pt idx="43">
                  <c:v>284.86115999999998</c:v>
                </c:pt>
                <c:pt idx="44">
                  <c:v>286.09726000000001</c:v>
                </c:pt>
                <c:pt idx="45">
                  <c:v>283.77696200000003</c:v>
                </c:pt>
                <c:pt idx="46">
                  <c:v>283.41098</c:v>
                </c:pt>
                <c:pt idx="47">
                  <c:v>283.317093</c:v>
                </c:pt>
                <c:pt idx="48">
                  <c:v>283.66056800000001</c:v>
                </c:pt>
                <c:pt idx="49">
                  <c:v>283.529312</c:v>
                </c:pt>
                <c:pt idx="50">
                  <c:v>243.15541100000002</c:v>
                </c:pt>
                <c:pt idx="51">
                  <c:v>243.128433</c:v>
                </c:pt>
                <c:pt idx="52">
                  <c:v>243.248413</c:v>
                </c:pt>
                <c:pt idx="53">
                  <c:v>243.386177</c:v>
                </c:pt>
                <c:pt idx="54">
                  <c:v>243.27178950000001</c:v>
                </c:pt>
                <c:pt idx="55">
                  <c:v>243.22352599999999</c:v>
                </c:pt>
                <c:pt idx="56">
                  <c:v>243.16767099999998</c:v>
                </c:pt>
                <c:pt idx="57">
                  <c:v>243.1161955</c:v>
                </c:pt>
                <c:pt idx="58">
                  <c:v>242.9519425</c:v>
                </c:pt>
                <c:pt idx="59">
                  <c:v>223.49097399999999</c:v>
                </c:pt>
                <c:pt idx="60">
                  <c:v>223.74929800000001</c:v>
                </c:pt>
                <c:pt idx="61">
                  <c:v>223.38945799999999</c:v>
                </c:pt>
                <c:pt idx="62">
                  <c:v>223.1836165</c:v>
                </c:pt>
                <c:pt idx="63">
                  <c:v>223.00098450000002</c:v>
                </c:pt>
                <c:pt idx="64">
                  <c:v>200.54347999999999</c:v>
                </c:pt>
                <c:pt idx="65">
                  <c:v>201.16851800000001</c:v>
                </c:pt>
                <c:pt idx="66">
                  <c:v>200.54871349999999</c:v>
                </c:pt>
                <c:pt idx="67">
                  <c:v>199.34035499999999</c:v>
                </c:pt>
                <c:pt idx="68">
                  <c:v>200.11166350000002</c:v>
                </c:pt>
                <c:pt idx="69">
                  <c:v>199.94373300000001</c:v>
                </c:pt>
                <c:pt idx="70">
                  <c:v>201.1445085</c:v>
                </c:pt>
                <c:pt idx="71">
                  <c:v>200.49629949999999</c:v>
                </c:pt>
              </c:numCache>
            </c:numRef>
          </c:xVal>
          <c:yVal>
            <c:numRef>
              <c:f>' 10 contours'!$I$2:$I$73</c:f>
              <c:numCache>
                <c:formatCode>General</c:formatCode>
                <c:ptCount val="72"/>
                <c:pt idx="0">
                  <c:v>1.6123153333333304</c:v>
                </c:pt>
                <c:pt idx="1">
                  <c:v>1.6123153333333304</c:v>
                </c:pt>
                <c:pt idx="2">
                  <c:v>1.6123153333333304</c:v>
                </c:pt>
                <c:pt idx="3">
                  <c:v>1.6123153333333304</c:v>
                </c:pt>
                <c:pt idx="4">
                  <c:v>1.6123153333333304</c:v>
                </c:pt>
                <c:pt idx="5">
                  <c:v>1.6123153333333304</c:v>
                </c:pt>
                <c:pt idx="6">
                  <c:v>1.6123153333333304</c:v>
                </c:pt>
                <c:pt idx="7">
                  <c:v>1.6123153333333304</c:v>
                </c:pt>
                <c:pt idx="8">
                  <c:v>1.6123153333333304</c:v>
                </c:pt>
                <c:pt idx="9">
                  <c:v>1.6123153333333304</c:v>
                </c:pt>
                <c:pt idx="10">
                  <c:v>1.6123153333333304</c:v>
                </c:pt>
                <c:pt idx="11">
                  <c:v>1.6123153333333304</c:v>
                </c:pt>
                <c:pt idx="12">
                  <c:v>1.6123153333333304</c:v>
                </c:pt>
                <c:pt idx="13">
                  <c:v>1.6123153333333304</c:v>
                </c:pt>
                <c:pt idx="14">
                  <c:v>1.6123153333333304</c:v>
                </c:pt>
                <c:pt idx="15">
                  <c:v>1.6123153333333304</c:v>
                </c:pt>
                <c:pt idx="16">
                  <c:v>1.6123153333333304</c:v>
                </c:pt>
                <c:pt idx="17">
                  <c:v>1.6123153333333304</c:v>
                </c:pt>
                <c:pt idx="18">
                  <c:v>1.6123153333333304</c:v>
                </c:pt>
                <c:pt idx="19">
                  <c:v>1.6123153333333304</c:v>
                </c:pt>
                <c:pt idx="20">
                  <c:v>1.6123153333333304</c:v>
                </c:pt>
                <c:pt idx="21">
                  <c:v>1.6123153333333304</c:v>
                </c:pt>
                <c:pt idx="22">
                  <c:v>1.6123153333333304</c:v>
                </c:pt>
                <c:pt idx="23">
                  <c:v>1.6123153333333304</c:v>
                </c:pt>
                <c:pt idx="24">
                  <c:v>1.6123153333333304</c:v>
                </c:pt>
                <c:pt idx="25">
                  <c:v>1.6123153333333304</c:v>
                </c:pt>
                <c:pt idx="26">
                  <c:v>1.6123153333333304</c:v>
                </c:pt>
                <c:pt idx="27">
                  <c:v>1.6123153333333304</c:v>
                </c:pt>
                <c:pt idx="28">
                  <c:v>1.6123153333333304</c:v>
                </c:pt>
                <c:pt idx="29">
                  <c:v>1.6123153333333304</c:v>
                </c:pt>
                <c:pt idx="30">
                  <c:v>1.6123153333333304</c:v>
                </c:pt>
                <c:pt idx="31">
                  <c:v>1.6123153333333304</c:v>
                </c:pt>
                <c:pt idx="32">
                  <c:v>1.6123153333333304</c:v>
                </c:pt>
                <c:pt idx="33">
                  <c:v>1.6123153333333304</c:v>
                </c:pt>
                <c:pt idx="34">
                  <c:v>1.6123153333333304</c:v>
                </c:pt>
                <c:pt idx="35">
                  <c:v>1.6123153333333304</c:v>
                </c:pt>
                <c:pt idx="36">
                  <c:v>1.6123153333333304</c:v>
                </c:pt>
                <c:pt idx="37">
                  <c:v>1.6123153333333304</c:v>
                </c:pt>
                <c:pt idx="38">
                  <c:v>1.6123153333333304</c:v>
                </c:pt>
                <c:pt idx="39">
                  <c:v>1.6123153333333304</c:v>
                </c:pt>
                <c:pt idx="40">
                  <c:v>1.6123153333333304</c:v>
                </c:pt>
                <c:pt idx="41">
                  <c:v>1.6123153333333304</c:v>
                </c:pt>
                <c:pt idx="42">
                  <c:v>1.6123153333333304</c:v>
                </c:pt>
                <c:pt idx="43">
                  <c:v>1.6123153333333304</c:v>
                </c:pt>
                <c:pt idx="44">
                  <c:v>1.6123153333333304</c:v>
                </c:pt>
                <c:pt idx="45">
                  <c:v>1.6123153333333304</c:v>
                </c:pt>
                <c:pt idx="46">
                  <c:v>1.6123153333333304</c:v>
                </c:pt>
                <c:pt idx="47">
                  <c:v>1.6123153333333304</c:v>
                </c:pt>
                <c:pt idx="48">
                  <c:v>1.6123153333333304</c:v>
                </c:pt>
                <c:pt idx="49">
                  <c:v>1.6123153333333304</c:v>
                </c:pt>
                <c:pt idx="50">
                  <c:v>1.6123153333333304</c:v>
                </c:pt>
                <c:pt idx="51">
                  <c:v>1.6123153333333304</c:v>
                </c:pt>
                <c:pt idx="52">
                  <c:v>1.6123153333333304</c:v>
                </c:pt>
                <c:pt idx="53">
                  <c:v>1.6123153333333304</c:v>
                </c:pt>
                <c:pt idx="54">
                  <c:v>1.6123153333333304</c:v>
                </c:pt>
                <c:pt idx="55">
                  <c:v>1.6123153333333304</c:v>
                </c:pt>
                <c:pt idx="56">
                  <c:v>1.6123153333333304</c:v>
                </c:pt>
                <c:pt idx="57">
                  <c:v>1.6123153333333304</c:v>
                </c:pt>
                <c:pt idx="58">
                  <c:v>1.6123153333333304</c:v>
                </c:pt>
                <c:pt idx="59">
                  <c:v>1.6123153333333304</c:v>
                </c:pt>
                <c:pt idx="60">
                  <c:v>1.6123153333333304</c:v>
                </c:pt>
                <c:pt idx="61">
                  <c:v>1.6123153333333304</c:v>
                </c:pt>
                <c:pt idx="62">
                  <c:v>1.6123153333333304</c:v>
                </c:pt>
                <c:pt idx="63">
                  <c:v>1.6123153333333304</c:v>
                </c:pt>
                <c:pt idx="64">
                  <c:v>1.6123153333333304</c:v>
                </c:pt>
                <c:pt idx="65">
                  <c:v>1.6123153333333304</c:v>
                </c:pt>
                <c:pt idx="66">
                  <c:v>1.6123153333333304</c:v>
                </c:pt>
                <c:pt idx="67">
                  <c:v>1.6123153333333304</c:v>
                </c:pt>
                <c:pt idx="68">
                  <c:v>1.6123153333333304</c:v>
                </c:pt>
                <c:pt idx="69">
                  <c:v>1.6123153333333304</c:v>
                </c:pt>
                <c:pt idx="70">
                  <c:v>1.6123153333333304</c:v>
                </c:pt>
                <c:pt idx="71">
                  <c:v>1.6123153333333304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368904"/>
        <c:axId val="387369296"/>
      </c:scatterChart>
      <c:valAx>
        <c:axId val="387368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87369296"/>
        <c:crosses val="autoZero"/>
        <c:crossBetween val="midCat"/>
      </c:valAx>
      <c:valAx>
        <c:axId val="38736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87368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7370080"/>
        <c:axId val="387370472"/>
      </c:barChart>
      <c:catAx>
        <c:axId val="387370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370472"/>
        <c:crosses val="autoZero"/>
        <c:auto val="1"/>
        <c:lblAlgn val="ctr"/>
        <c:lblOffset val="100"/>
        <c:noMultiLvlLbl val="0"/>
      </c:catAx>
      <c:valAx>
        <c:axId val="387370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37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16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4"/>
  <sheetViews>
    <sheetView zoomScale="70" zoomScaleNormal="70" workbookViewId="0">
      <pane ySplit="4815" topLeftCell="A71"/>
      <selection activeCell="C2" sqref="C2:D79"/>
      <selection pane="bottomLeft" activeCell="F80" sqref="F80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6352.9521480000003</v>
      </c>
      <c r="D2" s="5">
        <v>6485.6494140000004</v>
      </c>
      <c r="E2" s="5">
        <f t="shared" ref="E2:E8" si="0">D2-C2</f>
        <v>132.69726600000013</v>
      </c>
      <c r="F2">
        <f t="shared" ref="F2:F8" si="1">AVERAGE(C2,D2)</f>
        <v>6419.3007809999999</v>
      </c>
      <c r="G2">
        <f>$G$84</f>
        <v>31.208153716195127</v>
      </c>
      <c r="H2">
        <f>$G$85</f>
        <v>182.44249354021514</v>
      </c>
      <c r="I2">
        <f>$E$80</f>
        <v>106.82532362820514</v>
      </c>
      <c r="J2">
        <f t="shared" ref="J2:J8" si="2">(E2/D2)*100</f>
        <v>2.0460135528380272</v>
      </c>
      <c r="O2">
        <f>D2/C2</f>
        <v>1.0208874965384047</v>
      </c>
      <c r="Y2" s="5"/>
    </row>
    <row r="3" spans="2:26" x14ac:dyDescent="0.25">
      <c r="B3" s="1">
        <v>2</v>
      </c>
      <c r="C3" s="5">
        <v>6374.8984380000002</v>
      </c>
      <c r="D3" s="5">
        <v>6510.5561520000001</v>
      </c>
      <c r="E3" s="5">
        <f t="shared" si="0"/>
        <v>135.65771399999994</v>
      </c>
      <c r="F3">
        <f t="shared" si="1"/>
        <v>6442.7272950000006</v>
      </c>
      <c r="G3">
        <f>$G$84</f>
        <v>31.208153716195127</v>
      </c>
      <c r="H3">
        <f>$G$85</f>
        <v>182.44249354021514</v>
      </c>
      <c r="I3">
        <f>$E$80</f>
        <v>106.82532362820514</v>
      </c>
      <c r="J3">
        <f t="shared" si="2"/>
        <v>2.0836578447806917</v>
      </c>
      <c r="L3" s="16"/>
      <c r="O3">
        <f t="shared" ref="O3:O45" si="3">D3/C3</f>
        <v>1.0212799804293917</v>
      </c>
      <c r="Y3" s="5"/>
    </row>
    <row r="4" spans="2:26" x14ac:dyDescent="0.25">
      <c r="B4" s="1">
        <v>3</v>
      </c>
      <c r="C4" s="5">
        <v>6379.2036129999997</v>
      </c>
      <c r="D4" s="5">
        <v>6537.6811520000001</v>
      </c>
      <c r="E4" s="5">
        <f t="shared" si="0"/>
        <v>158.47753900000043</v>
      </c>
      <c r="F4">
        <f t="shared" si="1"/>
        <v>6458.4423824999994</v>
      </c>
      <c r="G4">
        <f>$G$84</f>
        <v>31.208153716195127</v>
      </c>
      <c r="H4">
        <f>$G$85</f>
        <v>182.44249354021514</v>
      </c>
      <c r="I4">
        <f>$E$80</f>
        <v>106.82532362820514</v>
      </c>
      <c r="J4">
        <f t="shared" si="2"/>
        <v>2.4240634456686396</v>
      </c>
      <c r="O4">
        <f t="shared" si="3"/>
        <v>1.0248428406763885</v>
      </c>
      <c r="Y4" s="5"/>
    </row>
    <row r="5" spans="2:26" x14ac:dyDescent="0.25">
      <c r="B5" s="1">
        <v>4</v>
      </c>
      <c r="C5" s="5">
        <v>6384.0947269999997</v>
      </c>
      <c r="D5" s="5">
        <v>6525.861328</v>
      </c>
      <c r="E5" s="5">
        <f t="shared" si="0"/>
        <v>141.76660100000026</v>
      </c>
      <c r="F5">
        <f t="shared" si="1"/>
        <v>6454.9780274999994</v>
      </c>
      <c r="G5">
        <f>$G$84</f>
        <v>31.208153716195127</v>
      </c>
      <c r="H5">
        <f>$G$85</f>
        <v>182.44249354021514</v>
      </c>
      <c r="I5">
        <f>$E$80</f>
        <v>106.82532362820514</v>
      </c>
      <c r="J5">
        <f t="shared" si="2"/>
        <v>2.1723814508857777</v>
      </c>
      <c r="O5">
        <f t="shared" si="3"/>
        <v>1.0222062182756206</v>
      </c>
      <c r="Y5" s="5"/>
    </row>
    <row r="6" spans="2:26" x14ac:dyDescent="0.25">
      <c r="B6" s="1">
        <v>5</v>
      </c>
      <c r="C6" s="5">
        <v>6383.8779299999997</v>
      </c>
      <c r="D6" s="5">
        <v>6488.6411129999997</v>
      </c>
      <c r="E6" s="5">
        <f t="shared" si="0"/>
        <v>104.76318300000003</v>
      </c>
      <c r="F6">
        <f t="shared" si="1"/>
        <v>6436.2595215000001</v>
      </c>
      <c r="G6">
        <f>$G$84</f>
        <v>31.208153716195127</v>
      </c>
      <c r="H6">
        <f>$G$85</f>
        <v>182.44249354021514</v>
      </c>
      <c r="I6">
        <f>$E$80</f>
        <v>106.82532362820514</v>
      </c>
      <c r="J6">
        <f t="shared" si="2"/>
        <v>1.6145627593751006</v>
      </c>
      <c r="O6">
        <f t="shared" si="3"/>
        <v>1.0164105868170947</v>
      </c>
      <c r="Y6" s="5"/>
    </row>
    <row r="7" spans="2:26" x14ac:dyDescent="0.25">
      <c r="B7" s="1">
        <v>6</v>
      </c>
      <c r="C7" s="5">
        <v>6384.919922</v>
      </c>
      <c r="D7" s="5">
        <v>6518.0991210000002</v>
      </c>
      <c r="E7" s="5">
        <f t="shared" si="0"/>
        <v>133.17919900000015</v>
      </c>
      <c r="F7">
        <f t="shared" si="1"/>
        <v>6451.5095215000001</v>
      </c>
      <c r="G7">
        <f>$G$84</f>
        <v>31.208153716195127</v>
      </c>
      <c r="H7">
        <f>$G$85</f>
        <v>182.44249354021514</v>
      </c>
      <c r="I7">
        <f>$E$80</f>
        <v>106.82532362820514</v>
      </c>
      <c r="J7">
        <f t="shared" si="2"/>
        <v>2.0432214442846326</v>
      </c>
      <c r="O7">
        <f t="shared" si="3"/>
        <v>1.0208583976975365</v>
      </c>
      <c r="Y7" s="5"/>
    </row>
    <row r="8" spans="2:26" x14ac:dyDescent="0.25">
      <c r="B8" s="1">
        <v>7</v>
      </c>
      <c r="C8" s="5">
        <v>6388.234375</v>
      </c>
      <c r="D8" s="5">
        <v>6471.0424800000001</v>
      </c>
      <c r="E8" s="5">
        <f t="shared" si="0"/>
        <v>82.808105000000069</v>
      </c>
      <c r="F8">
        <f t="shared" si="1"/>
        <v>6429.6384275</v>
      </c>
      <c r="G8">
        <f>$G$84</f>
        <v>31.208153716195127</v>
      </c>
      <c r="H8">
        <f>$G$85</f>
        <v>182.44249354021514</v>
      </c>
      <c r="I8">
        <f>$E$80</f>
        <v>106.82532362820514</v>
      </c>
      <c r="J8">
        <f t="shared" si="2"/>
        <v>1.2796717879064219</v>
      </c>
      <c r="O8">
        <f t="shared" si="3"/>
        <v>1.0129625965703553</v>
      </c>
      <c r="Y8" s="5"/>
    </row>
    <row r="9" spans="2:26" x14ac:dyDescent="0.25">
      <c r="B9" s="1">
        <v>8</v>
      </c>
      <c r="C9" s="5">
        <v>4771.1875</v>
      </c>
      <c r="D9" s="5">
        <v>4884.1098629999997</v>
      </c>
      <c r="E9" s="5">
        <f t="shared" ref="E9:E45" si="4">D9-C9</f>
        <v>112.92236299999968</v>
      </c>
      <c r="F9">
        <f t="shared" ref="F9:F20" si="5">AVERAGE(C9,D9)</f>
        <v>4827.6486814999998</v>
      </c>
      <c r="G9">
        <f>$G$84</f>
        <v>31.208153716195127</v>
      </c>
      <c r="H9">
        <f>$G$85</f>
        <v>182.44249354021514</v>
      </c>
      <c r="I9">
        <f>$E$80</f>
        <v>106.82532362820514</v>
      </c>
      <c r="J9">
        <f t="shared" ref="J9:J45" si="6">(E9/D9)*100</f>
        <v>2.3120356864912659</v>
      </c>
      <c r="O9">
        <f t="shared" si="3"/>
        <v>1.0236675592816253</v>
      </c>
      <c r="Y9" s="5"/>
    </row>
    <row r="10" spans="2:26" x14ac:dyDescent="0.25">
      <c r="B10" s="1">
        <v>9</v>
      </c>
      <c r="C10" s="5">
        <v>4797.9316410000001</v>
      </c>
      <c r="D10" s="5">
        <v>4901.923828</v>
      </c>
      <c r="E10" s="5">
        <f t="shared" si="4"/>
        <v>103.99218699999983</v>
      </c>
      <c r="F10">
        <f t="shared" si="5"/>
        <v>4849.9277345</v>
      </c>
      <c r="G10">
        <f>$G$84</f>
        <v>31.208153716195127</v>
      </c>
      <c r="H10">
        <f>$G$85</f>
        <v>182.44249354021514</v>
      </c>
      <c r="I10">
        <f>$E$80</f>
        <v>106.82532362820514</v>
      </c>
      <c r="J10">
        <f t="shared" si="6"/>
        <v>2.1214566086480575</v>
      </c>
      <c r="O10">
        <f t="shared" si="3"/>
        <v>1.0216743786241869</v>
      </c>
      <c r="Y10" s="5"/>
    </row>
    <row r="11" spans="2:26" x14ac:dyDescent="0.25">
      <c r="B11" s="1">
        <v>10</v>
      </c>
      <c r="C11" s="5">
        <v>4838.8735349999997</v>
      </c>
      <c r="D11" s="5">
        <v>4972.4106449999999</v>
      </c>
      <c r="E11" s="5">
        <f t="shared" si="4"/>
        <v>133.53711000000021</v>
      </c>
      <c r="F11">
        <f t="shared" si="5"/>
        <v>4905.6420899999994</v>
      </c>
      <c r="G11">
        <f>$G$84</f>
        <v>31.208153716195127</v>
      </c>
      <c r="H11">
        <f>$G$85</f>
        <v>182.44249354021514</v>
      </c>
      <c r="I11">
        <f>$E$80</f>
        <v>106.82532362820514</v>
      </c>
      <c r="J11">
        <f t="shared" si="6"/>
        <v>2.685560777935311</v>
      </c>
      <c r="O11">
        <f t="shared" si="3"/>
        <v>1.0275967348669302</v>
      </c>
      <c r="Y11" s="5"/>
    </row>
    <row r="12" spans="2:26" x14ac:dyDescent="0.25">
      <c r="B12" s="1">
        <v>11</v>
      </c>
      <c r="C12" s="5">
        <v>4837.3691410000001</v>
      </c>
      <c r="D12" s="5">
        <v>4987.0947269999997</v>
      </c>
      <c r="E12" s="5">
        <f t="shared" si="4"/>
        <v>149.72558599999957</v>
      </c>
      <c r="F12">
        <f t="shared" si="5"/>
        <v>4912.2319339999995</v>
      </c>
      <c r="G12">
        <f>$G$84</f>
        <v>31.208153716195127</v>
      </c>
      <c r="H12">
        <f>$G$85</f>
        <v>182.44249354021514</v>
      </c>
      <c r="I12">
        <f>$E$80</f>
        <v>106.82532362820514</v>
      </c>
      <c r="J12">
        <f t="shared" si="6"/>
        <v>3.0022607188387496</v>
      </c>
      <c r="O12">
        <f t="shared" si="3"/>
        <v>1.0309518628071968</v>
      </c>
      <c r="Y12" s="5"/>
    </row>
    <row r="13" spans="2:26" x14ac:dyDescent="0.25">
      <c r="B13" s="1">
        <v>12</v>
      </c>
      <c r="C13" s="5">
        <v>4832.248047</v>
      </c>
      <c r="D13" s="5">
        <v>4947.3061520000001</v>
      </c>
      <c r="E13" s="5">
        <f t="shared" si="4"/>
        <v>115.05810500000007</v>
      </c>
      <c r="F13">
        <f t="shared" si="5"/>
        <v>4889.7770995000001</v>
      </c>
      <c r="G13">
        <f>$G$84</f>
        <v>31.208153716195127</v>
      </c>
      <c r="H13">
        <f>$G$85</f>
        <v>182.44249354021514</v>
      </c>
      <c r="I13">
        <f>$E$80</f>
        <v>106.82532362820514</v>
      </c>
      <c r="J13">
        <f t="shared" si="6"/>
        <v>2.3256718194706147</v>
      </c>
      <c r="O13">
        <f t="shared" si="3"/>
        <v>1.0238104716233332</v>
      </c>
      <c r="Y13" s="5"/>
    </row>
    <row r="14" spans="2:26" x14ac:dyDescent="0.25">
      <c r="B14" s="1">
        <v>13</v>
      </c>
      <c r="C14" s="5">
        <v>4845.4428710000002</v>
      </c>
      <c r="D14" s="5">
        <v>4941.3588870000003</v>
      </c>
      <c r="E14" s="5">
        <f t="shared" si="4"/>
        <v>95.916016000000127</v>
      </c>
      <c r="F14">
        <f t="shared" si="5"/>
        <v>4893.4008790000007</v>
      </c>
      <c r="G14">
        <f>$G$84</f>
        <v>31.208153716195127</v>
      </c>
      <c r="H14">
        <f>$G$85</f>
        <v>182.44249354021514</v>
      </c>
      <c r="I14">
        <f>$E$80</f>
        <v>106.82532362820514</v>
      </c>
      <c r="J14">
        <f t="shared" si="6"/>
        <v>1.9410858064234371</v>
      </c>
      <c r="O14">
        <f t="shared" si="3"/>
        <v>1.0197950978999377</v>
      </c>
      <c r="Y14" s="5"/>
    </row>
    <row r="15" spans="2:26" x14ac:dyDescent="0.25">
      <c r="B15" s="1">
        <v>14</v>
      </c>
      <c r="C15" s="5">
        <v>4850.0209960000002</v>
      </c>
      <c r="D15" s="5">
        <v>5023.4345700000003</v>
      </c>
      <c r="E15" s="5">
        <f t="shared" si="4"/>
        <v>173.41357400000015</v>
      </c>
      <c r="F15">
        <f t="shared" si="5"/>
        <v>4936.7277830000003</v>
      </c>
      <c r="G15">
        <f>$G$84</f>
        <v>31.208153716195127</v>
      </c>
      <c r="H15">
        <f>$G$85</f>
        <v>182.44249354021514</v>
      </c>
      <c r="I15">
        <f>$E$80</f>
        <v>106.82532362820514</v>
      </c>
      <c r="J15">
        <f t="shared" si="6"/>
        <v>3.4520918225078057</v>
      </c>
      <c r="O15">
        <f t="shared" si="3"/>
        <v>1.035755221295541</v>
      </c>
      <c r="Y15" s="5"/>
    </row>
    <row r="16" spans="2:26" x14ac:dyDescent="0.25">
      <c r="B16" s="1">
        <v>15</v>
      </c>
      <c r="C16">
        <v>3799.2182619999999</v>
      </c>
      <c r="D16">
        <v>3853.7829590000001</v>
      </c>
      <c r="E16" s="5">
        <f t="shared" si="4"/>
        <v>54.564697000000251</v>
      </c>
      <c r="F16">
        <f t="shared" si="5"/>
        <v>3826.5006105000002</v>
      </c>
      <c r="G16">
        <f>$G$84</f>
        <v>31.208153716195127</v>
      </c>
      <c r="H16">
        <f>$G$85</f>
        <v>182.44249354021514</v>
      </c>
      <c r="I16">
        <f>$E$80</f>
        <v>106.82532362820514</v>
      </c>
      <c r="J16">
        <f t="shared" si="6"/>
        <v>1.4158736384614401</v>
      </c>
      <c r="O16">
        <f t="shared" si="3"/>
        <v>1.014362085365234</v>
      </c>
      <c r="Y16" s="5"/>
    </row>
    <row r="17" spans="2:25" x14ac:dyDescent="0.25">
      <c r="B17" s="1">
        <v>16</v>
      </c>
      <c r="C17">
        <v>3796.7802729999999</v>
      </c>
      <c r="D17">
        <v>3847.3640140000002</v>
      </c>
      <c r="E17" s="5">
        <f t="shared" si="4"/>
        <v>50.583741000000373</v>
      </c>
      <c r="F17">
        <f t="shared" si="5"/>
        <v>3822.0721435</v>
      </c>
      <c r="G17">
        <f>$G$84</f>
        <v>31.208153716195127</v>
      </c>
      <c r="H17">
        <f>$G$85</f>
        <v>182.44249354021514</v>
      </c>
      <c r="I17">
        <f>$E$80</f>
        <v>106.82532362820514</v>
      </c>
      <c r="J17">
        <f t="shared" si="6"/>
        <v>1.3147635840002003</v>
      </c>
      <c r="O17">
        <f t="shared" si="3"/>
        <v>1.0133227991516169</v>
      </c>
      <c r="Y17" s="5"/>
    </row>
    <row r="18" spans="2:25" x14ac:dyDescent="0.25">
      <c r="B18" s="1">
        <v>17</v>
      </c>
      <c r="C18">
        <v>3787.0583499999998</v>
      </c>
      <c r="D18">
        <v>3829.7854000000002</v>
      </c>
      <c r="E18" s="5">
        <f t="shared" si="4"/>
        <v>42.727050000000418</v>
      </c>
      <c r="F18">
        <f t="shared" si="5"/>
        <v>3808.421875</v>
      </c>
      <c r="G18">
        <f>$G$84</f>
        <v>31.208153716195127</v>
      </c>
      <c r="H18">
        <f>$G$85</f>
        <v>182.44249354021514</v>
      </c>
      <c r="I18">
        <f>$E$80</f>
        <v>106.82532362820514</v>
      </c>
      <c r="J18">
        <f t="shared" si="6"/>
        <v>1.1156512842730149</v>
      </c>
      <c r="O18">
        <f t="shared" si="3"/>
        <v>1.0112823849149302</v>
      </c>
      <c r="Y18" s="5"/>
    </row>
    <row r="19" spans="2:25" x14ac:dyDescent="0.25">
      <c r="B19" s="1">
        <v>18</v>
      </c>
      <c r="C19">
        <v>3794.2614749999998</v>
      </c>
      <c r="D19">
        <v>3799.6381839999999</v>
      </c>
      <c r="E19" s="5">
        <f t="shared" si="4"/>
        <v>5.376709000000119</v>
      </c>
      <c r="F19">
        <f t="shared" si="5"/>
        <v>3796.9498294999999</v>
      </c>
      <c r="G19">
        <f>$G$84</f>
        <v>31.208153716195127</v>
      </c>
      <c r="H19">
        <f>$G$85</f>
        <v>182.44249354021514</v>
      </c>
      <c r="I19">
        <f>$E$80</f>
        <v>106.82532362820514</v>
      </c>
      <c r="J19">
        <f t="shared" si="6"/>
        <v>0.14150581554425498</v>
      </c>
      <c r="O19">
        <f t="shared" si="3"/>
        <v>1.0014170633825388</v>
      </c>
      <c r="Y19" s="5"/>
    </row>
    <row r="20" spans="2:25" x14ac:dyDescent="0.25">
      <c r="B20" s="1">
        <v>19</v>
      </c>
      <c r="C20">
        <v>3812.4057619999999</v>
      </c>
      <c r="D20">
        <v>3874.4990229999999</v>
      </c>
      <c r="E20" s="5">
        <f t="shared" si="4"/>
        <v>62.093260999999984</v>
      </c>
      <c r="F20">
        <f t="shared" si="5"/>
        <v>3843.4523924999999</v>
      </c>
      <c r="G20">
        <f>$G$84</f>
        <v>31.208153716195127</v>
      </c>
      <c r="H20">
        <f>$G$85</f>
        <v>182.44249354021514</v>
      </c>
      <c r="I20">
        <f>$E$80</f>
        <v>106.82532362820514</v>
      </c>
      <c r="J20">
        <f t="shared" si="6"/>
        <v>1.602613928443362</v>
      </c>
      <c r="O20">
        <f t="shared" si="3"/>
        <v>1.0162871595722869</v>
      </c>
      <c r="Y20" s="5"/>
    </row>
    <row r="21" spans="2:25" x14ac:dyDescent="0.25">
      <c r="B21" s="1">
        <v>20</v>
      </c>
      <c r="C21">
        <v>3817.0876459999999</v>
      </c>
      <c r="D21">
        <v>3869.3249510000001</v>
      </c>
      <c r="E21" s="5">
        <f t="shared" si="4"/>
        <v>52.237305000000106</v>
      </c>
      <c r="F21">
        <f t="shared" ref="F21:F44" si="7">AVERAGE(C21,D21)</f>
        <v>3843.2062985000002</v>
      </c>
      <c r="G21">
        <f>$G$84</f>
        <v>31.208153716195127</v>
      </c>
      <c r="H21">
        <f>$G$85</f>
        <v>182.44249354021514</v>
      </c>
      <c r="I21">
        <f>$E$80</f>
        <v>106.82532362820514</v>
      </c>
      <c r="J21">
        <f t="shared" si="6"/>
        <v>1.3500366513931517</v>
      </c>
      <c r="O21">
        <f t="shared" si="3"/>
        <v>1.0136851206586102</v>
      </c>
      <c r="Y21" s="5"/>
    </row>
    <row r="22" spans="2:25" x14ac:dyDescent="0.25">
      <c r="B22" s="1">
        <v>21</v>
      </c>
      <c r="C22">
        <v>3807.007568</v>
      </c>
      <c r="D22">
        <v>3865.8256839999999</v>
      </c>
      <c r="E22" s="5">
        <f t="shared" si="4"/>
        <v>58.818115999999918</v>
      </c>
      <c r="F22">
        <f t="shared" si="7"/>
        <v>3836.4166260000002</v>
      </c>
      <c r="G22">
        <f>$G$84</f>
        <v>31.208153716195127</v>
      </c>
      <c r="H22">
        <f>$G$85</f>
        <v>182.44249354021514</v>
      </c>
      <c r="I22">
        <f>$E$80</f>
        <v>106.82532362820514</v>
      </c>
      <c r="J22">
        <f t="shared" si="6"/>
        <v>1.5214890894702824</v>
      </c>
      <c r="O22">
        <f t="shared" si="3"/>
        <v>1.0154499603558444</v>
      </c>
      <c r="Y22" s="5"/>
    </row>
    <row r="23" spans="2:25" x14ac:dyDescent="0.25">
      <c r="B23" s="1">
        <v>22</v>
      </c>
      <c r="C23">
        <v>7229.0820309999999</v>
      </c>
      <c r="D23">
        <v>7356.9453130000002</v>
      </c>
      <c r="E23" s="5">
        <f t="shared" si="4"/>
        <v>127.86328200000025</v>
      </c>
      <c r="F23">
        <f t="shared" si="7"/>
        <v>7293.013672</v>
      </c>
      <c r="G23">
        <f>$G$84</f>
        <v>31.208153716195127</v>
      </c>
      <c r="H23">
        <f>$G$85</f>
        <v>182.44249354021514</v>
      </c>
      <c r="I23">
        <f>$E$80</f>
        <v>106.82532362820514</v>
      </c>
      <c r="J23">
        <f t="shared" si="6"/>
        <v>1.7379941886214785</v>
      </c>
      <c r="O23">
        <f t="shared" si="3"/>
        <v>1.0176873469482974</v>
      </c>
      <c r="Y23" s="5"/>
    </row>
    <row r="24" spans="2:25" x14ac:dyDescent="0.25">
      <c r="B24" s="1">
        <v>23</v>
      </c>
      <c r="C24">
        <v>7240.71875</v>
      </c>
      <c r="D24">
        <v>7381.544922</v>
      </c>
      <c r="E24" s="5">
        <f t="shared" si="4"/>
        <v>140.82617200000004</v>
      </c>
      <c r="F24">
        <f t="shared" si="7"/>
        <v>7311.1318360000005</v>
      </c>
      <c r="G24">
        <f>$G$84</f>
        <v>31.208153716195127</v>
      </c>
      <c r="H24">
        <f>$G$85</f>
        <v>182.44249354021514</v>
      </c>
      <c r="I24">
        <f>$E$80</f>
        <v>106.82532362820514</v>
      </c>
      <c r="J24">
        <f t="shared" si="6"/>
        <v>1.9078143327459933</v>
      </c>
      <c r="O24">
        <f t="shared" si="3"/>
        <v>1.0194491979128453</v>
      </c>
      <c r="Y24" s="5"/>
    </row>
    <row r="25" spans="2:25" x14ac:dyDescent="0.25">
      <c r="B25" s="1">
        <v>24</v>
      </c>
      <c r="C25">
        <v>7239.1245120000003</v>
      </c>
      <c r="D25">
        <v>7351.2539059999999</v>
      </c>
      <c r="E25" s="5">
        <f t="shared" si="4"/>
        <v>112.12939399999959</v>
      </c>
      <c r="F25">
        <f t="shared" si="7"/>
        <v>7295.1892090000001</v>
      </c>
      <c r="G25">
        <f>$G$84</f>
        <v>31.208153716195127</v>
      </c>
      <c r="H25">
        <f>$G$85</f>
        <v>182.44249354021514</v>
      </c>
      <c r="I25">
        <f>$E$80</f>
        <v>106.82532362820514</v>
      </c>
      <c r="J25">
        <f t="shared" si="6"/>
        <v>1.5253097693779969</v>
      </c>
      <c r="O25">
        <f t="shared" si="3"/>
        <v>1.0154893583905247</v>
      </c>
      <c r="Y25" s="5"/>
    </row>
    <row r="26" spans="2:25" x14ac:dyDescent="0.25">
      <c r="B26" s="1">
        <v>25</v>
      </c>
      <c r="C26">
        <v>7226.3603519999997</v>
      </c>
      <c r="D26">
        <v>7345.7250979999999</v>
      </c>
      <c r="E26" s="5">
        <f t="shared" si="4"/>
        <v>119.3647460000002</v>
      </c>
      <c r="F26">
        <f t="shared" si="7"/>
        <v>7286.0427249999993</v>
      </c>
      <c r="G26">
        <f>$G$84</f>
        <v>31.208153716195127</v>
      </c>
      <c r="H26">
        <f>$G$85</f>
        <v>182.44249354021514</v>
      </c>
      <c r="I26">
        <f>$E$80</f>
        <v>106.82532362820514</v>
      </c>
      <c r="J26">
        <f t="shared" si="6"/>
        <v>1.6249552550298851</v>
      </c>
      <c r="O26">
        <f t="shared" si="3"/>
        <v>1.0165179620425329</v>
      </c>
      <c r="Y26" s="5"/>
    </row>
    <row r="27" spans="2:25" x14ac:dyDescent="0.25">
      <c r="B27" s="1">
        <v>26</v>
      </c>
      <c r="C27">
        <v>7235.267578</v>
      </c>
      <c r="D27">
        <v>7340.1357420000004</v>
      </c>
      <c r="E27" s="5">
        <f t="shared" si="4"/>
        <v>104.86816400000043</v>
      </c>
      <c r="F27">
        <f t="shared" si="7"/>
        <v>7287.7016600000006</v>
      </c>
      <c r="G27">
        <f>$G$84</f>
        <v>31.208153716195127</v>
      </c>
      <c r="H27">
        <f>$G$85</f>
        <v>182.44249354021514</v>
      </c>
      <c r="I27">
        <f>$E$80</f>
        <v>106.82532362820514</v>
      </c>
      <c r="J27">
        <f t="shared" si="6"/>
        <v>1.4286951588640038</v>
      </c>
      <c r="O27">
        <f t="shared" si="3"/>
        <v>1.0144940270514484</v>
      </c>
      <c r="Y27" s="5"/>
    </row>
    <row r="28" spans="2:25" x14ac:dyDescent="0.25">
      <c r="B28" s="1">
        <v>27</v>
      </c>
      <c r="C28">
        <v>7210.2885740000002</v>
      </c>
      <c r="D28">
        <v>7342.1455079999996</v>
      </c>
      <c r="E28" s="5">
        <f t="shared" si="4"/>
        <v>131.85693399999946</v>
      </c>
      <c r="F28">
        <f t="shared" si="7"/>
        <v>7276.2170409999999</v>
      </c>
      <c r="G28">
        <f>$G$84</f>
        <v>31.208153716195127</v>
      </c>
      <c r="H28">
        <f>$G$85</f>
        <v>182.44249354021514</v>
      </c>
      <c r="I28">
        <f>$E$80</f>
        <v>106.82532362820514</v>
      </c>
      <c r="J28">
        <f t="shared" si="6"/>
        <v>1.7958910492352431</v>
      </c>
      <c r="O28">
        <f t="shared" si="3"/>
        <v>1.0182873310335276</v>
      </c>
      <c r="Y28" s="5"/>
    </row>
    <row r="29" spans="2:25" x14ac:dyDescent="0.25">
      <c r="B29" s="1">
        <v>28</v>
      </c>
      <c r="C29">
        <v>7220.6767579999996</v>
      </c>
      <c r="D29">
        <v>7327.9443359999996</v>
      </c>
      <c r="E29" s="5">
        <f t="shared" si="4"/>
        <v>107.26757799999996</v>
      </c>
      <c r="F29">
        <f t="shared" si="7"/>
        <v>7274.3105469999991</v>
      </c>
      <c r="G29">
        <f>$G$84</f>
        <v>31.208153716195127</v>
      </c>
      <c r="H29">
        <f>$G$85</f>
        <v>182.44249354021514</v>
      </c>
      <c r="I29">
        <f>$E$80</f>
        <v>106.82532362820514</v>
      </c>
      <c r="J29">
        <f t="shared" si="6"/>
        <v>1.4638154041785827</v>
      </c>
      <c r="O29">
        <f t="shared" si="3"/>
        <v>1.0148556127901938</v>
      </c>
      <c r="Y29" s="5"/>
    </row>
    <row r="30" spans="2:25" x14ac:dyDescent="0.25">
      <c r="B30" s="1">
        <v>29</v>
      </c>
      <c r="C30">
        <v>7212.8090819999998</v>
      </c>
      <c r="D30">
        <v>7344.8125</v>
      </c>
      <c r="E30" s="5">
        <f t="shared" si="4"/>
        <v>132.00341800000024</v>
      </c>
      <c r="F30">
        <f t="shared" si="7"/>
        <v>7278.8107909999999</v>
      </c>
      <c r="G30">
        <f>$G$84</f>
        <v>31.208153716195127</v>
      </c>
      <c r="H30">
        <f>$G$85</f>
        <v>182.44249354021514</v>
      </c>
      <c r="I30">
        <f>$E$80</f>
        <v>106.82532362820514</v>
      </c>
      <c r="J30">
        <f t="shared" si="6"/>
        <v>1.797233326242164</v>
      </c>
      <c r="O30">
        <f t="shared" si="3"/>
        <v>1.0183012494160455</v>
      </c>
      <c r="Y30" s="5"/>
    </row>
    <row r="31" spans="2:25" x14ac:dyDescent="0.25">
      <c r="B31" s="1">
        <v>30</v>
      </c>
      <c r="C31">
        <v>6368.5791019999997</v>
      </c>
      <c r="D31">
        <v>6487.6044920000004</v>
      </c>
      <c r="E31" s="5">
        <f t="shared" si="4"/>
        <v>119.0253900000007</v>
      </c>
      <c r="F31">
        <f t="shared" si="7"/>
        <v>6428.091797</v>
      </c>
      <c r="G31">
        <f>$G$84</f>
        <v>31.208153716195127</v>
      </c>
      <c r="H31">
        <f>$G$85</f>
        <v>182.44249354021514</v>
      </c>
      <c r="I31">
        <f>$E$80</f>
        <v>106.82532362820514</v>
      </c>
      <c r="J31">
        <f t="shared" si="6"/>
        <v>1.8346585422519726</v>
      </c>
      <c r="O31">
        <f t="shared" si="3"/>
        <v>1.0186894734435539</v>
      </c>
      <c r="Y31" s="5"/>
    </row>
    <row r="32" spans="2:25" x14ac:dyDescent="0.25">
      <c r="B32" s="1">
        <v>31</v>
      </c>
      <c r="C32">
        <v>6370.3520509999998</v>
      </c>
      <c r="D32">
        <v>6466.2392579999996</v>
      </c>
      <c r="E32" s="5">
        <f t="shared" si="4"/>
        <v>95.887206999999762</v>
      </c>
      <c r="F32">
        <f t="shared" si="7"/>
        <v>6418.2956544999997</v>
      </c>
      <c r="G32">
        <f>$G$84</f>
        <v>31.208153716195127</v>
      </c>
      <c r="H32">
        <f>$G$85</f>
        <v>182.44249354021514</v>
      </c>
      <c r="I32">
        <f>$E$80</f>
        <v>106.82532362820514</v>
      </c>
      <c r="J32">
        <f t="shared" si="6"/>
        <v>1.4828898711313316</v>
      </c>
      <c r="O32">
        <f t="shared" si="3"/>
        <v>1.0150521048495189</v>
      </c>
      <c r="Y32" s="5"/>
    </row>
    <row r="33" spans="2:25" x14ac:dyDescent="0.25">
      <c r="B33" s="1">
        <v>32</v>
      </c>
      <c r="C33">
        <v>6364.2607420000004</v>
      </c>
      <c r="D33">
        <v>6460.2177730000003</v>
      </c>
      <c r="E33" s="5">
        <f t="shared" si="4"/>
        <v>95.957030999999915</v>
      </c>
      <c r="F33">
        <f t="shared" si="7"/>
        <v>6412.2392575000003</v>
      </c>
      <c r="G33">
        <f>$G$84</f>
        <v>31.208153716195127</v>
      </c>
      <c r="H33">
        <f>$G$85</f>
        <v>182.44249354021514</v>
      </c>
      <c r="I33">
        <f>$E$80</f>
        <v>106.82532362820514</v>
      </c>
      <c r="J33">
        <f t="shared" si="6"/>
        <v>1.4853528839390708</v>
      </c>
      <c r="O33">
        <f t="shared" si="3"/>
        <v>1.0150774826629503</v>
      </c>
      <c r="Y33" s="5"/>
    </row>
    <row r="34" spans="2:25" x14ac:dyDescent="0.25">
      <c r="B34" s="1">
        <v>33</v>
      </c>
      <c r="C34">
        <v>6377.7587890000004</v>
      </c>
      <c r="D34">
        <v>6468.7641599999997</v>
      </c>
      <c r="E34" s="5">
        <f t="shared" si="4"/>
        <v>91.005370999999286</v>
      </c>
      <c r="F34">
        <f t="shared" si="7"/>
        <v>6423.2614745000001</v>
      </c>
      <c r="G34">
        <f>$G$84</f>
        <v>31.208153716195127</v>
      </c>
      <c r="H34">
        <f>$G$85</f>
        <v>182.44249354021514</v>
      </c>
      <c r="I34">
        <f>$E$80</f>
        <v>106.82532362820514</v>
      </c>
      <c r="J34">
        <f t="shared" si="6"/>
        <v>1.4068432354163811</v>
      </c>
      <c r="O34">
        <f t="shared" si="3"/>
        <v>1.0142691773098977</v>
      </c>
      <c r="Y34" s="5"/>
    </row>
    <row r="35" spans="2:25" x14ac:dyDescent="0.25">
      <c r="B35" s="1">
        <v>34</v>
      </c>
      <c r="C35">
        <v>6372.59375</v>
      </c>
      <c r="D35">
        <v>6447.7460940000001</v>
      </c>
      <c r="E35" s="5">
        <f t="shared" si="4"/>
        <v>75.152344000000085</v>
      </c>
      <c r="F35">
        <f t="shared" si="7"/>
        <v>6410.169922</v>
      </c>
      <c r="G35">
        <f>$G$84</f>
        <v>31.208153716195127</v>
      </c>
      <c r="H35">
        <f>$G$85</f>
        <v>182.44249354021514</v>
      </c>
      <c r="I35">
        <f>$E$80</f>
        <v>106.82532362820514</v>
      </c>
      <c r="J35">
        <f t="shared" si="6"/>
        <v>1.1655599166650448</v>
      </c>
      <c r="O35">
        <f t="shared" si="3"/>
        <v>1.011793054280292</v>
      </c>
      <c r="Y35" s="5"/>
    </row>
    <row r="36" spans="2:25" x14ac:dyDescent="0.25">
      <c r="B36" s="1">
        <v>35</v>
      </c>
      <c r="C36">
        <v>6376.2084960000002</v>
      </c>
      <c r="D36">
        <v>6469.7426759999998</v>
      </c>
      <c r="E36" s="5">
        <f t="shared" si="4"/>
        <v>93.534179999999651</v>
      </c>
      <c r="F36">
        <f t="shared" si="7"/>
        <v>6422.9755860000005</v>
      </c>
      <c r="G36">
        <f>$G$84</f>
        <v>31.208153716195127</v>
      </c>
      <c r="H36">
        <f>$G$85</f>
        <v>182.44249354021514</v>
      </c>
      <c r="I36">
        <f>$E$80</f>
        <v>106.82532362820514</v>
      </c>
      <c r="J36">
        <f t="shared" si="6"/>
        <v>1.4457171588442268</v>
      </c>
      <c r="O36">
        <f t="shared" si="3"/>
        <v>1.0146692474154</v>
      </c>
      <c r="Y36" s="5"/>
    </row>
    <row r="37" spans="2:25" x14ac:dyDescent="0.25">
      <c r="B37" s="1">
        <v>36</v>
      </c>
      <c r="C37">
        <v>6380.0913090000004</v>
      </c>
      <c r="D37">
        <v>6456.34375</v>
      </c>
      <c r="E37" s="5">
        <f t="shared" si="4"/>
        <v>76.252440999999635</v>
      </c>
      <c r="F37">
        <f t="shared" si="7"/>
        <v>6418.2175294999997</v>
      </c>
      <c r="G37">
        <f>$G$84</f>
        <v>31.208153716195127</v>
      </c>
      <c r="H37">
        <f>$G$85</f>
        <v>182.44249354021514</v>
      </c>
      <c r="I37">
        <f>$E$80</f>
        <v>106.82532362820514</v>
      </c>
      <c r="J37">
        <f t="shared" si="6"/>
        <v>1.1810467960290938</v>
      </c>
      <c r="O37">
        <f t="shared" si="3"/>
        <v>1.0119516222114933</v>
      </c>
      <c r="Y37" s="5"/>
    </row>
    <row r="38" spans="2:25" x14ac:dyDescent="0.25">
      <c r="B38" s="1">
        <v>37</v>
      </c>
      <c r="C38">
        <v>6371.21875</v>
      </c>
      <c r="D38">
        <v>6464.1557620000003</v>
      </c>
      <c r="E38" s="5">
        <f t="shared" si="4"/>
        <v>92.937012000000323</v>
      </c>
      <c r="F38">
        <f t="shared" si="7"/>
        <v>6417.6872560000002</v>
      </c>
      <c r="G38">
        <f>$G$84</f>
        <v>31.208153716195127</v>
      </c>
      <c r="H38">
        <f>$G$85</f>
        <v>182.44249354021514</v>
      </c>
      <c r="I38">
        <f>$E$80</f>
        <v>106.82532362820514</v>
      </c>
      <c r="J38">
        <f t="shared" si="6"/>
        <v>1.4377285359727432</v>
      </c>
      <c r="O38">
        <f t="shared" si="3"/>
        <v>1.0145870069207716</v>
      </c>
      <c r="Y38" s="5"/>
    </row>
    <row r="39" spans="2:25" x14ac:dyDescent="0.25">
      <c r="B39" s="1">
        <v>38</v>
      </c>
      <c r="C39">
        <v>6351.8535160000001</v>
      </c>
      <c r="D39">
        <v>6467.6962890000004</v>
      </c>
      <c r="E39" s="5">
        <f t="shared" si="4"/>
        <v>115.84277300000031</v>
      </c>
      <c r="F39">
        <f t="shared" si="7"/>
        <v>6409.7749025000003</v>
      </c>
      <c r="G39">
        <f>$G$84</f>
        <v>31.208153716195127</v>
      </c>
      <c r="H39">
        <f>$G$85</f>
        <v>182.44249354021514</v>
      </c>
      <c r="I39">
        <f>$E$80</f>
        <v>106.82532362820514</v>
      </c>
      <c r="J39">
        <f t="shared" si="6"/>
        <v>1.7910979091121062</v>
      </c>
      <c r="O39">
        <f t="shared" si="3"/>
        <v>1.0182376329536249</v>
      </c>
      <c r="Y39" s="5"/>
    </row>
    <row r="40" spans="2:25" x14ac:dyDescent="0.25">
      <c r="B40" s="1">
        <v>39</v>
      </c>
      <c r="C40">
        <v>6348.0683589999999</v>
      </c>
      <c r="D40">
        <v>6457.640625</v>
      </c>
      <c r="E40" s="5">
        <f t="shared" si="4"/>
        <v>109.57226600000013</v>
      </c>
      <c r="F40">
        <f t="shared" si="7"/>
        <v>6402.8544920000004</v>
      </c>
      <c r="G40">
        <f>$G$84</f>
        <v>31.208153716195127</v>
      </c>
      <c r="H40">
        <f>$G$85</f>
        <v>182.44249354021514</v>
      </c>
      <c r="I40">
        <f>$E$80</f>
        <v>106.82532362820514</v>
      </c>
      <c r="J40">
        <f t="shared" si="6"/>
        <v>1.6967848222430328</v>
      </c>
      <c r="O40">
        <f t="shared" si="3"/>
        <v>1.0172607255945272</v>
      </c>
      <c r="Y40" s="5"/>
    </row>
    <row r="41" spans="2:25" x14ac:dyDescent="0.25">
      <c r="B41" s="1">
        <v>40</v>
      </c>
      <c r="C41">
        <v>6344.9428710000002</v>
      </c>
      <c r="D41">
        <v>6469.8759769999997</v>
      </c>
      <c r="E41" s="5">
        <f t="shared" si="4"/>
        <v>124.9331059999995</v>
      </c>
      <c r="F41">
        <f t="shared" si="7"/>
        <v>6407.4094239999995</v>
      </c>
      <c r="G41">
        <f>$G$84</f>
        <v>31.208153716195127</v>
      </c>
      <c r="H41">
        <f>$G$85</f>
        <v>182.44249354021514</v>
      </c>
      <c r="I41">
        <f>$E$80</f>
        <v>106.82532362820514</v>
      </c>
      <c r="J41">
        <f t="shared" si="6"/>
        <v>1.9309969224159598</v>
      </c>
      <c r="O41">
        <f t="shared" si="3"/>
        <v>1.0196901861120002</v>
      </c>
      <c r="Y41" s="5"/>
    </row>
    <row r="42" spans="2:25" x14ac:dyDescent="0.25">
      <c r="B42" s="1">
        <v>42</v>
      </c>
      <c r="C42">
        <v>6340.8286129999997</v>
      </c>
      <c r="D42">
        <v>6438.3623049999997</v>
      </c>
      <c r="E42" s="5">
        <f t="shared" si="4"/>
        <v>97.533691999999974</v>
      </c>
      <c r="F42">
        <f t="shared" si="7"/>
        <v>6389.5954590000001</v>
      </c>
      <c r="G42">
        <f>$G$84</f>
        <v>31.208153716195127</v>
      </c>
      <c r="H42">
        <f>$G$85</f>
        <v>182.44249354021514</v>
      </c>
      <c r="I42">
        <f>$E$80</f>
        <v>106.82532362820514</v>
      </c>
      <c r="J42">
        <f t="shared" si="6"/>
        <v>1.5148835585760032</v>
      </c>
      <c r="O42">
        <f t="shared" si="3"/>
        <v>1.0153818527439831</v>
      </c>
      <c r="Y42" s="5"/>
    </row>
    <row r="43" spans="2:25" x14ac:dyDescent="0.25">
      <c r="B43" s="1">
        <v>43</v>
      </c>
      <c r="C43">
        <v>6335.2060549999997</v>
      </c>
      <c r="D43">
        <v>6433.7729490000002</v>
      </c>
      <c r="E43" s="5">
        <f t="shared" si="4"/>
        <v>98.566894000000502</v>
      </c>
      <c r="F43">
        <f t="shared" si="7"/>
        <v>6384.4895020000004</v>
      </c>
      <c r="G43">
        <f>$G$84</f>
        <v>31.208153716195127</v>
      </c>
      <c r="H43">
        <f>$G$85</f>
        <v>182.44249354021514</v>
      </c>
      <c r="I43">
        <f>$E$80</f>
        <v>106.82532362820514</v>
      </c>
      <c r="J43">
        <f t="shared" si="6"/>
        <v>1.5320231966737454</v>
      </c>
      <c r="O43">
        <f t="shared" si="3"/>
        <v>1.0155585932240054</v>
      </c>
      <c r="Y43" s="5"/>
    </row>
    <row r="44" spans="2:25" x14ac:dyDescent="0.25">
      <c r="B44" s="1">
        <v>44</v>
      </c>
      <c r="C44">
        <v>6354.5097660000001</v>
      </c>
      <c r="D44">
        <v>6525.0668949999999</v>
      </c>
      <c r="E44" s="5">
        <f t="shared" si="4"/>
        <v>170.5571289999998</v>
      </c>
      <c r="F44">
        <f t="shared" si="7"/>
        <v>6439.7883304999996</v>
      </c>
      <c r="G44">
        <f>$G$84</f>
        <v>31.208153716195127</v>
      </c>
      <c r="H44">
        <f>$G$85</f>
        <v>182.44249354021514</v>
      </c>
      <c r="I44">
        <f>$E$80</f>
        <v>106.82532362820514</v>
      </c>
      <c r="J44">
        <f t="shared" si="6"/>
        <v>2.6138755624205721</v>
      </c>
      <c r="O44">
        <f t="shared" si="3"/>
        <v>1.0268403284093717</v>
      </c>
      <c r="Y44" s="5"/>
    </row>
    <row r="45" spans="2:25" s="5" customFormat="1" x14ac:dyDescent="0.25">
      <c r="B45" s="1">
        <v>45</v>
      </c>
      <c r="C45" s="5">
        <v>6335.0073240000002</v>
      </c>
      <c r="D45" s="5">
        <v>6521.4628910000001</v>
      </c>
      <c r="E45" s="5">
        <f t="shared" si="4"/>
        <v>186.45556699999997</v>
      </c>
      <c r="F45" s="5">
        <f t="shared" ref="F45:F49" si="8">AVERAGE(C45,D45)</f>
        <v>6428.2351075000006</v>
      </c>
      <c r="G45">
        <f>$G$84</f>
        <v>31.208153716195127</v>
      </c>
      <c r="H45">
        <f>$G$85</f>
        <v>182.44249354021514</v>
      </c>
      <c r="I45">
        <f>$E$80</f>
        <v>106.82532362820514</v>
      </c>
      <c r="J45">
        <f t="shared" si="6"/>
        <v>2.8591064630195095</v>
      </c>
      <c r="O45">
        <f t="shared" si="3"/>
        <v>1.0294325732337544</v>
      </c>
      <c r="W45"/>
      <c r="X45"/>
    </row>
    <row r="46" spans="2:25" s="5" customFormat="1" x14ac:dyDescent="0.25">
      <c r="B46" s="1">
        <v>46</v>
      </c>
      <c r="C46" s="5">
        <v>6329.4501950000003</v>
      </c>
      <c r="D46" s="5">
        <v>6502.7016599999997</v>
      </c>
      <c r="E46" s="5">
        <f t="shared" ref="E46:E79" si="9">D46-C46</f>
        <v>173.25146499999937</v>
      </c>
      <c r="F46" s="5">
        <f t="shared" si="8"/>
        <v>6416.0759275</v>
      </c>
      <c r="G46">
        <f>$G$84</f>
        <v>31.208153716195127</v>
      </c>
      <c r="H46">
        <f>$G$85</f>
        <v>182.44249354021514</v>
      </c>
      <c r="I46">
        <f>$E$80</f>
        <v>106.82532362820514</v>
      </c>
      <c r="J46">
        <f t="shared" ref="J46:J49" si="10">(E46/D46)*100</f>
        <v>2.6642997642921138</v>
      </c>
      <c r="O46">
        <f t="shared" ref="O46:O79" si="11">D46/C46</f>
        <v>1.027372277158743</v>
      </c>
      <c r="W46"/>
      <c r="X46"/>
    </row>
    <row r="47" spans="2:25" s="5" customFormat="1" x14ac:dyDescent="0.25">
      <c r="B47" s="1">
        <v>47</v>
      </c>
      <c r="C47" s="5">
        <v>6247.6235349999997</v>
      </c>
      <c r="D47" s="5">
        <v>6372.0341799999997</v>
      </c>
      <c r="E47" s="5">
        <f t="shared" si="9"/>
        <v>124.41064499999993</v>
      </c>
      <c r="F47" s="5">
        <f t="shared" si="8"/>
        <v>6309.8288574999997</v>
      </c>
      <c r="G47">
        <f>$G$84</f>
        <v>31.208153716195127</v>
      </c>
      <c r="H47">
        <f>$G$85</f>
        <v>182.44249354021514</v>
      </c>
      <c r="I47">
        <f>$E$80</f>
        <v>106.82532362820514</v>
      </c>
      <c r="J47">
        <f t="shared" si="10"/>
        <v>1.9524478602216151</v>
      </c>
      <c r="O47">
        <f t="shared" si="11"/>
        <v>1.0199132749121382</v>
      </c>
      <c r="W47"/>
      <c r="X47"/>
    </row>
    <row r="48" spans="2:25" x14ac:dyDescent="0.25">
      <c r="B48" s="1">
        <v>49</v>
      </c>
      <c r="C48">
        <v>6277.5771480000003</v>
      </c>
      <c r="D48">
        <v>6385.966797</v>
      </c>
      <c r="E48" s="5">
        <f t="shared" si="9"/>
        <v>108.38964899999974</v>
      </c>
      <c r="F48">
        <f t="shared" si="8"/>
        <v>6331.7719725000006</v>
      </c>
      <c r="G48">
        <f>$G$84</f>
        <v>31.208153716195127</v>
      </c>
      <c r="H48">
        <f>$G$85</f>
        <v>182.44249354021514</v>
      </c>
      <c r="I48">
        <f>$E$80</f>
        <v>106.82532362820514</v>
      </c>
      <c r="J48">
        <f t="shared" si="10"/>
        <v>1.6973099367024429</v>
      </c>
      <c r="O48">
        <f t="shared" si="11"/>
        <v>1.0172661596097679</v>
      </c>
      <c r="Y48" s="5"/>
    </row>
    <row r="49" spans="2:25" x14ac:dyDescent="0.25">
      <c r="B49" s="1">
        <v>50</v>
      </c>
      <c r="C49">
        <v>6240.9536129999997</v>
      </c>
      <c r="D49">
        <v>6392.3706050000001</v>
      </c>
      <c r="E49" s="5">
        <f t="shared" si="9"/>
        <v>151.41699200000039</v>
      </c>
      <c r="F49">
        <f t="shared" si="8"/>
        <v>6316.6621089999999</v>
      </c>
      <c r="G49">
        <f>$G$84</f>
        <v>31.208153716195127</v>
      </c>
      <c r="H49">
        <f>$G$85</f>
        <v>182.44249354021514</v>
      </c>
      <c r="I49">
        <f>$E$80</f>
        <v>106.82532362820514</v>
      </c>
      <c r="J49">
        <f t="shared" si="10"/>
        <v>2.3687142275756772</v>
      </c>
      <c r="O49">
        <f t="shared" si="11"/>
        <v>1.0242618358330042</v>
      </c>
      <c r="Y49" s="5"/>
    </row>
    <row r="50" spans="2:25" x14ac:dyDescent="0.25">
      <c r="B50" s="1">
        <v>51</v>
      </c>
      <c r="C50">
        <v>6241.986328</v>
      </c>
      <c r="D50">
        <v>6384.2070309999999</v>
      </c>
      <c r="E50" s="5">
        <f t="shared" si="9"/>
        <v>142.22070299999996</v>
      </c>
      <c r="F50">
        <f>AVERAGE(C50,D50)</f>
        <v>6313.0966795000004</v>
      </c>
      <c r="G50">
        <f>$G$84</f>
        <v>31.208153716195127</v>
      </c>
      <c r="H50">
        <f>$G$85</f>
        <v>182.44249354021514</v>
      </c>
      <c r="I50">
        <f>$E$80</f>
        <v>106.82532362820514</v>
      </c>
      <c r="J50">
        <f t="shared" ref="J50:J79" si="12">(E50/D50)*100</f>
        <v>2.2276956607048346</v>
      </c>
      <c r="O50">
        <f t="shared" si="11"/>
        <v>1.0227845265155473</v>
      </c>
      <c r="Y50" s="5"/>
    </row>
    <row r="51" spans="2:25" x14ac:dyDescent="0.25">
      <c r="B51" s="1">
        <v>52</v>
      </c>
      <c r="C51">
        <v>6275.7236329999996</v>
      </c>
      <c r="D51">
        <v>6381.1552730000003</v>
      </c>
      <c r="E51" s="5">
        <f t="shared" si="9"/>
        <v>105.4316400000007</v>
      </c>
      <c r="F51">
        <f t="shared" ref="F51:F79" si="13">AVERAGE(C51,D51)</f>
        <v>6328.439453</v>
      </c>
      <c r="G51">
        <f>$G$84</f>
        <v>31.208153716195127</v>
      </c>
      <c r="H51">
        <f>$G$85</f>
        <v>182.44249354021514</v>
      </c>
      <c r="I51">
        <f>$E$80</f>
        <v>106.82532362820514</v>
      </c>
      <c r="J51">
        <f t="shared" si="12"/>
        <v>1.6522343602279037</v>
      </c>
      <c r="O51">
        <f t="shared" si="11"/>
        <v>1.0167999176135807</v>
      </c>
      <c r="Y51" s="5"/>
    </row>
    <row r="52" spans="2:25" x14ac:dyDescent="0.25">
      <c r="B52" s="1">
        <v>54</v>
      </c>
      <c r="C52">
        <v>6246.1049800000001</v>
      </c>
      <c r="D52">
        <v>6401.9360349999997</v>
      </c>
      <c r="E52" s="5">
        <f t="shared" si="9"/>
        <v>155.83105499999965</v>
      </c>
      <c r="F52">
        <f t="shared" si="13"/>
        <v>6324.0205074999994</v>
      </c>
      <c r="G52">
        <f>$G$84</f>
        <v>31.208153716195127</v>
      </c>
      <c r="H52">
        <f>$G$85</f>
        <v>182.44249354021514</v>
      </c>
      <c r="I52">
        <f>$E$80</f>
        <v>106.82532362820514</v>
      </c>
      <c r="J52">
        <f t="shared" si="12"/>
        <v>2.4341238985840579</v>
      </c>
      <c r="O52">
        <f t="shared" si="11"/>
        <v>1.0249485167955021</v>
      </c>
      <c r="Y52" s="5"/>
    </row>
    <row r="53" spans="2:25" x14ac:dyDescent="0.25">
      <c r="B53" s="1">
        <v>55</v>
      </c>
      <c r="C53">
        <v>6242.7944340000004</v>
      </c>
      <c r="D53">
        <v>6410.7084960000002</v>
      </c>
      <c r="E53" s="5">
        <f t="shared" si="9"/>
        <v>167.91406199999983</v>
      </c>
      <c r="F53">
        <f t="shared" si="13"/>
        <v>6326.7514650000003</v>
      </c>
      <c r="G53">
        <f>$G$84</f>
        <v>31.208153716195127</v>
      </c>
      <c r="H53">
        <f>$G$85</f>
        <v>182.44249354021514</v>
      </c>
      <c r="I53">
        <f>$E$80</f>
        <v>106.82532362820514</v>
      </c>
      <c r="J53">
        <f t="shared" si="12"/>
        <v>2.6192746418710318</v>
      </c>
      <c r="O53">
        <f t="shared" si="11"/>
        <v>1.0268972595165866</v>
      </c>
      <c r="Y53" s="5"/>
    </row>
    <row r="54" spans="2:25" x14ac:dyDescent="0.25">
      <c r="B54" s="1">
        <v>56</v>
      </c>
      <c r="C54">
        <v>4622.6044920000004</v>
      </c>
      <c r="D54">
        <v>4710.0229490000002</v>
      </c>
      <c r="E54" s="5">
        <f t="shared" si="9"/>
        <v>87.418456999999762</v>
      </c>
      <c r="F54">
        <f t="shared" si="13"/>
        <v>4666.3137205000003</v>
      </c>
      <c r="G54">
        <f>$G$84</f>
        <v>31.208153716195127</v>
      </c>
      <c r="H54">
        <f>$G$85</f>
        <v>182.44249354021514</v>
      </c>
      <c r="I54">
        <f>$E$80</f>
        <v>106.82532362820514</v>
      </c>
      <c r="J54">
        <f t="shared" si="12"/>
        <v>1.8560091521116655</v>
      </c>
      <c r="O54">
        <f t="shared" si="11"/>
        <v>1.0189110829514592</v>
      </c>
      <c r="Y54" s="5"/>
    </row>
    <row r="55" spans="2:25" x14ac:dyDescent="0.25">
      <c r="B55" s="1">
        <v>57</v>
      </c>
      <c r="C55">
        <v>4623.8720700000003</v>
      </c>
      <c r="D55">
        <v>4704.0322269999997</v>
      </c>
      <c r="E55" s="5">
        <f t="shared" si="9"/>
        <v>80.160156999999344</v>
      </c>
      <c r="F55">
        <f t="shared" si="13"/>
        <v>4663.9521485000005</v>
      </c>
      <c r="G55">
        <f>$G$84</f>
        <v>31.208153716195127</v>
      </c>
      <c r="H55">
        <f>$G$85</f>
        <v>182.44249354021514</v>
      </c>
      <c r="I55">
        <f>$E$80</f>
        <v>106.82532362820514</v>
      </c>
      <c r="J55">
        <f t="shared" si="12"/>
        <v>1.7040732956696079</v>
      </c>
      <c r="O55">
        <f t="shared" si="11"/>
        <v>1.0173361537227823</v>
      </c>
      <c r="Y55" s="5"/>
    </row>
    <row r="56" spans="2:25" x14ac:dyDescent="0.25">
      <c r="B56" s="1">
        <v>58</v>
      </c>
      <c r="C56">
        <v>4629.0571289999998</v>
      </c>
      <c r="D56">
        <v>4711.3520509999998</v>
      </c>
      <c r="E56" s="5">
        <f t="shared" si="9"/>
        <v>82.294922000000042</v>
      </c>
      <c r="F56">
        <f t="shared" si="13"/>
        <v>4670.2045899999994</v>
      </c>
      <c r="G56">
        <f>$G$84</f>
        <v>31.208153716195127</v>
      </c>
      <c r="H56">
        <f>$G$85</f>
        <v>182.44249354021514</v>
      </c>
      <c r="I56">
        <f>$E$80</f>
        <v>106.82532362820514</v>
      </c>
      <c r="J56">
        <f t="shared" si="12"/>
        <v>1.746736841339052</v>
      </c>
      <c r="O56">
        <f t="shared" si="11"/>
        <v>1.0177779015697259</v>
      </c>
      <c r="Y56" s="5"/>
    </row>
    <row r="57" spans="2:25" s="10" customFormat="1" x14ac:dyDescent="0.25">
      <c r="B57" s="1">
        <v>59</v>
      </c>
      <c r="C57" s="10">
        <v>4629.0170900000003</v>
      </c>
      <c r="D57" s="10">
        <v>4723.4057620000003</v>
      </c>
      <c r="E57" s="5">
        <f t="shared" si="9"/>
        <v>94.388672000000042</v>
      </c>
      <c r="F57">
        <f t="shared" si="13"/>
        <v>4676.2114259999998</v>
      </c>
      <c r="G57">
        <f>$G$84</f>
        <v>31.208153716195127</v>
      </c>
      <c r="H57">
        <f>$G$85</f>
        <v>182.44249354021514</v>
      </c>
      <c r="I57">
        <f>$E$80</f>
        <v>106.82532362820514</v>
      </c>
      <c r="J57">
        <f t="shared" si="12"/>
        <v>1.9983180941040661</v>
      </c>
      <c r="O57">
        <f t="shared" si="11"/>
        <v>1.0203906510096725</v>
      </c>
      <c r="Y57" s="2"/>
    </row>
    <row r="58" spans="2:25" s="10" customFormat="1" x14ac:dyDescent="0.25">
      <c r="B58" s="1">
        <v>60</v>
      </c>
      <c r="C58" s="10">
        <v>4617.8471680000002</v>
      </c>
      <c r="D58" s="10">
        <v>4726.6987300000001</v>
      </c>
      <c r="E58" s="5">
        <f t="shared" si="9"/>
        <v>108.85156199999983</v>
      </c>
      <c r="F58">
        <f t="shared" si="13"/>
        <v>4672.2729490000002</v>
      </c>
      <c r="G58">
        <f>$G$84</f>
        <v>31.208153716195127</v>
      </c>
      <c r="H58">
        <f>$G$85</f>
        <v>182.44249354021514</v>
      </c>
      <c r="I58">
        <f>$E$80</f>
        <v>106.82532362820514</v>
      </c>
      <c r="J58">
        <f t="shared" si="12"/>
        <v>2.3029088211001727</v>
      </c>
      <c r="O58">
        <f t="shared" si="11"/>
        <v>1.0235719282254081</v>
      </c>
      <c r="Y58" s="2"/>
    </row>
    <row r="59" spans="2:25" s="10" customFormat="1" x14ac:dyDescent="0.25">
      <c r="B59" s="1">
        <v>61</v>
      </c>
      <c r="C59" s="10">
        <v>4600.28125</v>
      </c>
      <c r="D59" s="10">
        <v>4738.4936520000001</v>
      </c>
      <c r="E59" s="5">
        <f t="shared" si="9"/>
        <v>138.21240200000011</v>
      </c>
      <c r="F59">
        <f t="shared" si="13"/>
        <v>4669.3874510000005</v>
      </c>
      <c r="G59">
        <f t="shared" ref="G59:G68" si="14">$G$84</f>
        <v>31.208153716195127</v>
      </c>
      <c r="H59">
        <f t="shared" ref="H59:H68" si="15">$G$85</f>
        <v>182.44249354021514</v>
      </c>
      <c r="I59">
        <f t="shared" ref="I59:I68" si="16">$E$80</f>
        <v>106.82532362820514</v>
      </c>
      <c r="J59">
        <f t="shared" si="12"/>
        <v>2.916800404315496</v>
      </c>
      <c r="O59">
        <f t="shared" si="11"/>
        <v>1.0300443373978494</v>
      </c>
      <c r="Y59" s="2"/>
    </row>
    <row r="60" spans="2:25" s="10" customFormat="1" x14ac:dyDescent="0.25">
      <c r="B60" s="1">
        <v>62</v>
      </c>
      <c r="C60" s="10">
        <v>4607.107422</v>
      </c>
      <c r="D60" s="10">
        <v>4732.0390630000002</v>
      </c>
      <c r="E60" s="5">
        <f t="shared" si="9"/>
        <v>124.93164100000013</v>
      </c>
      <c r="F60">
        <f t="shared" si="13"/>
        <v>4669.5732425000006</v>
      </c>
      <c r="G60">
        <f t="shared" si="14"/>
        <v>31.208153716195127</v>
      </c>
      <c r="H60">
        <f t="shared" si="15"/>
        <v>182.44249354021514</v>
      </c>
      <c r="I60">
        <f t="shared" si="16"/>
        <v>106.82532362820514</v>
      </c>
      <c r="J60">
        <f t="shared" si="12"/>
        <v>2.6401227744894489</v>
      </c>
      <c r="O60">
        <f t="shared" si="11"/>
        <v>1.0271171539008235</v>
      </c>
      <c r="Y60" s="2"/>
    </row>
    <row r="61" spans="2:25" s="10" customFormat="1" x14ac:dyDescent="0.25">
      <c r="B61" s="1">
        <v>63</v>
      </c>
      <c r="C61" s="10">
        <v>4610.9291990000002</v>
      </c>
      <c r="D61" s="10">
        <v>4721.8994140000004</v>
      </c>
      <c r="E61" s="5">
        <f t="shared" si="9"/>
        <v>110.97021500000028</v>
      </c>
      <c r="F61">
        <f t="shared" si="13"/>
        <v>4666.4143065000007</v>
      </c>
      <c r="G61">
        <f t="shared" si="14"/>
        <v>31.208153716195127</v>
      </c>
      <c r="H61">
        <f t="shared" si="15"/>
        <v>182.44249354021514</v>
      </c>
      <c r="I61">
        <f t="shared" si="16"/>
        <v>106.82532362820514</v>
      </c>
      <c r="J61">
        <f t="shared" ref="J61:J65" si="17">(E61/D61)*100</f>
        <v>2.3501181467564458</v>
      </c>
      <c r="O61">
        <f t="shared" si="11"/>
        <v>1.0240667792131934</v>
      </c>
      <c r="Y61" s="2"/>
    </row>
    <row r="62" spans="2:25" s="10" customFormat="1" x14ac:dyDescent="0.25">
      <c r="B62" s="1">
        <v>64</v>
      </c>
      <c r="C62" s="10">
        <v>4601.5024409999996</v>
      </c>
      <c r="D62" s="10">
        <v>4712.0073240000002</v>
      </c>
      <c r="E62" s="5">
        <f t="shared" si="9"/>
        <v>110.50488300000052</v>
      </c>
      <c r="F62">
        <f t="shared" si="13"/>
        <v>4656.7548824999994</v>
      </c>
      <c r="G62">
        <f t="shared" si="14"/>
        <v>31.208153716195127</v>
      </c>
      <c r="H62">
        <f t="shared" si="15"/>
        <v>182.44249354021514</v>
      </c>
      <c r="I62">
        <f t="shared" si="16"/>
        <v>106.82532362820514</v>
      </c>
      <c r="J62">
        <f t="shared" si="17"/>
        <v>2.3451763845348497</v>
      </c>
      <c r="O62">
        <f t="shared" si="11"/>
        <v>1.024014956944364</v>
      </c>
      <c r="Y62" s="2"/>
    </row>
    <row r="63" spans="2:25" s="10" customFormat="1" x14ac:dyDescent="0.25">
      <c r="B63" s="1">
        <v>65</v>
      </c>
      <c r="C63" s="10">
        <v>3864.193115</v>
      </c>
      <c r="D63" s="10">
        <v>3973.2673340000001</v>
      </c>
      <c r="E63" s="5">
        <f t="shared" si="9"/>
        <v>109.07421900000008</v>
      </c>
      <c r="F63">
        <f t="shared" si="13"/>
        <v>3918.7302245000001</v>
      </c>
      <c r="G63">
        <f t="shared" si="14"/>
        <v>31.208153716195127</v>
      </c>
      <c r="H63">
        <f t="shared" si="15"/>
        <v>182.44249354021514</v>
      </c>
      <c r="I63">
        <f t="shared" si="16"/>
        <v>106.82532362820514</v>
      </c>
      <c r="J63">
        <f t="shared" si="17"/>
        <v>2.74520211782961</v>
      </c>
      <c r="O63">
        <f t="shared" si="11"/>
        <v>1.0282269068221763</v>
      </c>
      <c r="Y63" s="2"/>
    </row>
    <row r="64" spans="2:25" s="10" customFormat="1" x14ac:dyDescent="0.25">
      <c r="B64" s="1">
        <v>66</v>
      </c>
      <c r="C64" s="10">
        <v>3863.2170409999999</v>
      </c>
      <c r="D64" s="10">
        <v>3993.084961</v>
      </c>
      <c r="E64" s="5">
        <f t="shared" si="9"/>
        <v>129.86792000000014</v>
      </c>
      <c r="F64">
        <f t="shared" si="13"/>
        <v>3928.1510010000002</v>
      </c>
      <c r="G64">
        <f t="shared" si="14"/>
        <v>31.208153716195127</v>
      </c>
      <c r="H64">
        <f t="shared" si="15"/>
        <v>182.44249354021514</v>
      </c>
      <c r="I64">
        <f t="shared" si="16"/>
        <v>106.82532362820514</v>
      </c>
      <c r="J64">
        <f t="shared" si="17"/>
        <v>3.2523204807412096</v>
      </c>
      <c r="O64">
        <f t="shared" si="11"/>
        <v>1.0336165218318627</v>
      </c>
      <c r="Y64" s="2"/>
    </row>
    <row r="65" spans="2:25" s="10" customFormat="1" x14ac:dyDescent="0.25">
      <c r="B65" s="1">
        <v>67</v>
      </c>
      <c r="C65" s="10">
        <v>3862.0031739999999</v>
      </c>
      <c r="D65" s="10">
        <v>3972.3991700000001</v>
      </c>
      <c r="E65" s="5">
        <f t="shared" si="9"/>
        <v>110.3959960000002</v>
      </c>
      <c r="F65">
        <f t="shared" si="13"/>
        <v>3917.201172</v>
      </c>
      <c r="G65">
        <f t="shared" si="14"/>
        <v>31.208153716195127</v>
      </c>
      <c r="H65">
        <f t="shared" si="15"/>
        <v>182.44249354021514</v>
      </c>
      <c r="I65">
        <f t="shared" si="16"/>
        <v>106.82532362820514</v>
      </c>
      <c r="J65">
        <f t="shared" si="17"/>
        <v>2.7790761017604431</v>
      </c>
      <c r="O65">
        <f t="shared" si="11"/>
        <v>1.0285851644926691</v>
      </c>
      <c r="Y65" s="2"/>
    </row>
    <row r="66" spans="2:25" s="10" customFormat="1" x14ac:dyDescent="0.25">
      <c r="B66" s="1">
        <v>68</v>
      </c>
      <c r="C66" s="10">
        <v>3841.798096</v>
      </c>
      <c r="D66" s="10">
        <v>3989.357422</v>
      </c>
      <c r="E66" s="5">
        <f t="shared" si="9"/>
        <v>147.55932600000006</v>
      </c>
      <c r="F66">
        <f t="shared" si="13"/>
        <v>3915.5777589999998</v>
      </c>
      <c r="G66">
        <f t="shared" si="14"/>
        <v>31.208153716195127</v>
      </c>
      <c r="H66">
        <f t="shared" si="15"/>
        <v>182.44249354021514</v>
      </c>
      <c r="I66">
        <f t="shared" si="16"/>
        <v>106.82532362820514</v>
      </c>
      <c r="J66">
        <f t="shared" si="12"/>
        <v>3.6988244068144578</v>
      </c>
      <c r="O66">
        <f t="shared" si="11"/>
        <v>1.0384089226744206</v>
      </c>
      <c r="Y66" s="2"/>
    </row>
    <row r="67" spans="2:25" s="10" customFormat="1" x14ac:dyDescent="0.25">
      <c r="B67" s="1">
        <v>69</v>
      </c>
      <c r="C67" s="10">
        <v>3853.1767580000001</v>
      </c>
      <c r="D67" s="10">
        <v>3976.5063479999999</v>
      </c>
      <c r="E67" s="5">
        <f t="shared" si="9"/>
        <v>123.32958999999983</v>
      </c>
      <c r="F67">
        <f t="shared" si="13"/>
        <v>3914.8415530000002</v>
      </c>
      <c r="G67">
        <f t="shared" si="14"/>
        <v>31.208153716195127</v>
      </c>
      <c r="H67">
        <f t="shared" si="15"/>
        <v>182.44249354021514</v>
      </c>
      <c r="I67">
        <f t="shared" si="16"/>
        <v>106.82532362820514</v>
      </c>
      <c r="J67">
        <f t="shared" si="12"/>
        <v>3.1014558812921034</v>
      </c>
      <c r="O67">
        <f t="shared" si="11"/>
        <v>1.0320072495360981</v>
      </c>
      <c r="Y67" s="2"/>
    </row>
    <row r="68" spans="2:25" s="10" customFormat="1" x14ac:dyDescent="0.25">
      <c r="B68" s="1">
        <v>70</v>
      </c>
      <c r="C68" s="10">
        <v>3843.5874020000001</v>
      </c>
      <c r="D68" s="10">
        <v>3962.25</v>
      </c>
      <c r="E68" s="5">
        <f t="shared" si="9"/>
        <v>118.66259799999989</v>
      </c>
      <c r="F68">
        <f t="shared" si="13"/>
        <v>3902.9187010000001</v>
      </c>
      <c r="G68">
        <f t="shared" si="14"/>
        <v>31.208153716195127</v>
      </c>
      <c r="H68">
        <f t="shared" si="15"/>
        <v>182.44249354021514</v>
      </c>
      <c r="I68">
        <f t="shared" si="16"/>
        <v>106.82532362820514</v>
      </c>
      <c r="J68">
        <f t="shared" si="12"/>
        <v>2.9948286453403972</v>
      </c>
      <c r="O68">
        <f t="shared" si="11"/>
        <v>1.0308728761932808</v>
      </c>
      <c r="Y68" s="2"/>
    </row>
    <row r="69" spans="2:25" s="10" customFormat="1" x14ac:dyDescent="0.25">
      <c r="B69" s="1">
        <v>71</v>
      </c>
      <c r="C69" s="10">
        <v>3800.772461</v>
      </c>
      <c r="D69" s="10">
        <v>3952.6364749999998</v>
      </c>
      <c r="E69" s="5">
        <f t="shared" si="9"/>
        <v>151.86401399999977</v>
      </c>
      <c r="F69">
        <f t="shared" ref="F69:F78" si="18">AVERAGE(C69,D69)</f>
        <v>3876.7044679999999</v>
      </c>
      <c r="G69">
        <f t="shared" ref="G69:G78" si="19">$G$84</f>
        <v>31.208153716195127</v>
      </c>
      <c r="H69">
        <f t="shared" ref="H69:H78" si="20">$G$85</f>
        <v>182.44249354021514</v>
      </c>
      <c r="I69">
        <f t="shared" ref="I69:I78" si="21">$E$80</f>
        <v>106.82532362820514</v>
      </c>
      <c r="J69">
        <f t="shared" ref="J69:J78" si="22">(E69/D69)*100</f>
        <v>3.8420941303487761</v>
      </c>
      <c r="O69">
        <f t="shared" si="11"/>
        <v>1.0399560919676953</v>
      </c>
      <c r="Y69" s="2"/>
    </row>
    <row r="70" spans="2:25" s="10" customFormat="1" x14ac:dyDescent="0.25">
      <c r="B70" s="1">
        <v>72</v>
      </c>
      <c r="C70" s="10">
        <v>3828.5844729999999</v>
      </c>
      <c r="D70" s="10">
        <v>3960.4741210000002</v>
      </c>
      <c r="E70" s="5">
        <f t="shared" si="9"/>
        <v>131.88964800000031</v>
      </c>
      <c r="F70">
        <f t="shared" si="18"/>
        <v>3894.529297</v>
      </c>
      <c r="G70">
        <f t="shared" si="19"/>
        <v>31.208153716195127</v>
      </c>
      <c r="H70">
        <f t="shared" si="20"/>
        <v>182.44249354021514</v>
      </c>
      <c r="I70">
        <f t="shared" si="21"/>
        <v>106.82532362820514</v>
      </c>
      <c r="J70">
        <f t="shared" si="22"/>
        <v>3.3301479562931426</v>
      </c>
      <c r="O70">
        <f t="shared" si="11"/>
        <v>1.034448671285723</v>
      </c>
      <c r="Y70" s="2"/>
    </row>
    <row r="71" spans="2:25" s="10" customFormat="1" x14ac:dyDescent="0.25">
      <c r="B71" s="1">
        <v>73</v>
      </c>
      <c r="C71" s="10">
        <v>3113.9814449999999</v>
      </c>
      <c r="D71" s="10">
        <v>3178.6872560000002</v>
      </c>
      <c r="E71" s="5">
        <f t="shared" si="9"/>
        <v>64.705811000000267</v>
      </c>
      <c r="F71">
        <f t="shared" si="18"/>
        <v>3146.3343505000003</v>
      </c>
      <c r="G71">
        <f t="shared" si="19"/>
        <v>31.208153716195127</v>
      </c>
      <c r="H71">
        <f t="shared" si="20"/>
        <v>182.44249354021514</v>
      </c>
      <c r="I71">
        <f t="shared" si="21"/>
        <v>106.82532362820514</v>
      </c>
      <c r="J71">
        <f t="shared" si="22"/>
        <v>2.0356142579885268</v>
      </c>
      <c r="O71">
        <f t="shared" si="11"/>
        <v>1.0207791254196121</v>
      </c>
      <c r="Y71" s="2"/>
    </row>
    <row r="72" spans="2:25" s="10" customFormat="1" x14ac:dyDescent="0.25">
      <c r="B72" s="1">
        <v>74</v>
      </c>
      <c r="C72" s="10">
        <v>3133.071289</v>
      </c>
      <c r="D72" s="10">
        <v>3196.6513669999999</v>
      </c>
      <c r="E72" s="5">
        <f t="shared" si="9"/>
        <v>63.580077999999958</v>
      </c>
      <c r="F72">
        <f t="shared" si="18"/>
        <v>3164.861328</v>
      </c>
      <c r="G72">
        <f t="shared" si="19"/>
        <v>31.208153716195127</v>
      </c>
      <c r="H72">
        <f t="shared" si="20"/>
        <v>182.44249354021514</v>
      </c>
      <c r="I72">
        <f t="shared" si="21"/>
        <v>106.82532362820514</v>
      </c>
      <c r="J72">
        <f t="shared" si="22"/>
        <v>1.9889587790635024</v>
      </c>
      <c r="O72">
        <f t="shared" si="11"/>
        <v>1.020293211400336</v>
      </c>
      <c r="Y72" s="2"/>
    </row>
    <row r="73" spans="2:25" s="10" customFormat="1" x14ac:dyDescent="0.25">
      <c r="B73" s="1">
        <v>75</v>
      </c>
      <c r="C73" s="10">
        <v>3109.5715329999998</v>
      </c>
      <c r="D73" s="10">
        <v>3185.0397950000001</v>
      </c>
      <c r="E73" s="5">
        <f t="shared" si="9"/>
        <v>75.468262000000323</v>
      </c>
      <c r="F73">
        <f t="shared" si="18"/>
        <v>3147.305664</v>
      </c>
      <c r="G73">
        <f t="shared" si="19"/>
        <v>31.208153716195127</v>
      </c>
      <c r="H73">
        <f t="shared" si="20"/>
        <v>182.44249354021514</v>
      </c>
      <c r="I73">
        <f t="shared" si="21"/>
        <v>106.82532362820514</v>
      </c>
      <c r="J73">
        <f t="shared" si="22"/>
        <v>2.3694605674463896</v>
      </c>
      <c r="O73">
        <f t="shared" si="11"/>
        <v>1.0242696658363062</v>
      </c>
      <c r="Y73" s="2"/>
    </row>
    <row r="74" spans="2:25" s="10" customFormat="1" x14ac:dyDescent="0.25">
      <c r="B74" s="1">
        <v>76</v>
      </c>
      <c r="C74" s="10">
        <v>3096.400635</v>
      </c>
      <c r="D74" s="10">
        <v>3113.8896479999999</v>
      </c>
      <c r="E74" s="5">
        <f t="shared" si="9"/>
        <v>17.489012999999886</v>
      </c>
      <c r="F74">
        <f t="shared" si="18"/>
        <v>3105.1451415000001</v>
      </c>
      <c r="G74">
        <f t="shared" si="19"/>
        <v>31.208153716195127</v>
      </c>
      <c r="H74">
        <f t="shared" si="20"/>
        <v>182.44249354021514</v>
      </c>
      <c r="I74">
        <f t="shared" si="21"/>
        <v>106.82532362820514</v>
      </c>
      <c r="J74">
        <f t="shared" si="22"/>
        <v>0.56164524042246622</v>
      </c>
      <c r="O74">
        <f t="shared" si="11"/>
        <v>1.0056481751109059</v>
      </c>
      <c r="Y74" s="2"/>
    </row>
    <row r="75" spans="2:25" s="10" customFormat="1" x14ac:dyDescent="0.25">
      <c r="B75" s="1">
        <v>77</v>
      </c>
      <c r="C75" s="10">
        <v>3124.1784670000002</v>
      </c>
      <c r="D75" s="10">
        <v>3133.2277829999998</v>
      </c>
      <c r="E75" s="5">
        <f t="shared" si="9"/>
        <v>9.0493159999996351</v>
      </c>
      <c r="F75">
        <f t="shared" si="18"/>
        <v>3128.703125</v>
      </c>
      <c r="G75">
        <f t="shared" si="19"/>
        <v>31.208153716195127</v>
      </c>
      <c r="H75">
        <f t="shared" si="20"/>
        <v>182.44249354021514</v>
      </c>
      <c r="I75">
        <f t="shared" si="21"/>
        <v>106.82532362820514</v>
      </c>
      <c r="J75">
        <f t="shared" si="22"/>
        <v>0.28881768663927476</v>
      </c>
      <c r="O75">
        <f t="shared" si="11"/>
        <v>1.0028965425937044</v>
      </c>
      <c r="Y75" s="2"/>
    </row>
    <row r="76" spans="2:25" s="10" customFormat="1" x14ac:dyDescent="0.25">
      <c r="B76" s="1">
        <v>78</v>
      </c>
      <c r="C76" s="10">
        <v>3130.0812989999999</v>
      </c>
      <c r="D76" s="10">
        <v>3135.6579590000001</v>
      </c>
      <c r="E76" s="5">
        <f t="shared" si="9"/>
        <v>5.5766600000001745</v>
      </c>
      <c r="F76">
        <f t="shared" si="18"/>
        <v>3132.8696289999998</v>
      </c>
      <c r="G76">
        <f t="shared" si="19"/>
        <v>31.208153716195127</v>
      </c>
      <c r="H76">
        <f t="shared" si="20"/>
        <v>182.44249354021514</v>
      </c>
      <c r="I76">
        <f t="shared" si="21"/>
        <v>106.82532362820514</v>
      </c>
      <c r="J76">
        <f t="shared" si="22"/>
        <v>0.17784656594938816</v>
      </c>
      <c r="O76">
        <f t="shared" si="11"/>
        <v>1.0017816342347983</v>
      </c>
      <c r="Y76" s="2"/>
    </row>
    <row r="77" spans="2:25" s="10" customFormat="1" x14ac:dyDescent="0.25">
      <c r="B77" s="1">
        <v>79</v>
      </c>
      <c r="C77" s="10">
        <v>3114.1279300000001</v>
      </c>
      <c r="D77" s="10">
        <v>3200.6459960000002</v>
      </c>
      <c r="E77" s="5">
        <f t="shared" ref="E77" si="23">D77-C77</f>
        <v>86.51806600000009</v>
      </c>
      <c r="F77">
        <f t="shared" ref="F77" si="24">AVERAGE(C77,D77)</f>
        <v>3157.3869629999999</v>
      </c>
      <c r="G77">
        <f t="shared" si="19"/>
        <v>31.208153716195127</v>
      </c>
      <c r="H77">
        <f t="shared" si="20"/>
        <v>182.44249354021514</v>
      </c>
      <c r="I77">
        <f t="shared" si="21"/>
        <v>106.82532362820514</v>
      </c>
      <c r="J77">
        <f t="shared" ref="J77" si="25">(E77/D77)*100</f>
        <v>2.7031438687104363</v>
      </c>
      <c r="O77">
        <f t="shared" ref="O77" si="26">D77/C77</f>
        <v>1.0277824379552705</v>
      </c>
      <c r="Y77" s="2"/>
    </row>
    <row r="78" spans="2:25" s="10" customFormat="1" x14ac:dyDescent="0.25">
      <c r="B78" s="1">
        <v>80</v>
      </c>
      <c r="C78" s="10">
        <v>3097.8383789999998</v>
      </c>
      <c r="D78" s="10">
        <v>3217.0043949999999</v>
      </c>
      <c r="E78" s="5">
        <f t="shared" si="9"/>
        <v>119.16601600000013</v>
      </c>
      <c r="F78">
        <f t="shared" si="18"/>
        <v>3157.4213869999999</v>
      </c>
      <c r="G78">
        <f t="shared" si="19"/>
        <v>31.208153716195127</v>
      </c>
      <c r="H78">
        <f t="shared" si="20"/>
        <v>182.44249354021514</v>
      </c>
      <c r="I78">
        <f t="shared" si="21"/>
        <v>106.82532362820514</v>
      </c>
      <c r="J78">
        <f t="shared" si="22"/>
        <v>3.7042540627303095</v>
      </c>
      <c r="O78">
        <f t="shared" si="11"/>
        <v>1.0384674735802284</v>
      </c>
      <c r="Y78" s="2"/>
    </row>
    <row r="79" spans="2:25" s="10" customFormat="1" x14ac:dyDescent="0.25">
      <c r="B79" s="19">
        <v>81</v>
      </c>
      <c r="C79" s="10">
        <v>3103.8244629999999</v>
      </c>
      <c r="D79" s="10">
        <v>3185.6965329999998</v>
      </c>
      <c r="E79" s="5">
        <f t="shared" si="9"/>
        <v>81.872069999999894</v>
      </c>
      <c r="F79">
        <f t="shared" si="13"/>
        <v>3144.7604979999996</v>
      </c>
      <c r="G79">
        <f>$G$84</f>
        <v>31.208153716195127</v>
      </c>
      <c r="H79">
        <f>$G$85</f>
        <v>182.44249354021514</v>
      </c>
      <c r="I79">
        <f>$E$80</f>
        <v>106.82532362820514</v>
      </c>
      <c r="J79">
        <f t="shared" si="12"/>
        <v>2.5699896130062396</v>
      </c>
      <c r="O79">
        <f t="shared" si="11"/>
        <v>1.0263778029253841</v>
      </c>
      <c r="Y79" s="2"/>
    </row>
    <row r="80" spans="2:25" s="9" customFormat="1" x14ac:dyDescent="0.25">
      <c r="B80" s="1">
        <f>COUNT(B2:B79)</f>
        <v>78</v>
      </c>
      <c r="E80" s="14">
        <f>AVERAGE(E2:E79)</f>
        <v>106.82532362820514</v>
      </c>
      <c r="F80" s="9" t="s">
        <v>0</v>
      </c>
      <c r="J80"/>
    </row>
    <row r="81" spans="1:33" x14ac:dyDescent="0.25">
      <c r="A81" s="2"/>
      <c r="E81" s="2">
        <f>STDEV(E2:E79)</f>
        <v>38.580188730617351</v>
      </c>
      <c r="F81" t="s">
        <v>1</v>
      </c>
      <c r="G81" s="10"/>
      <c r="H81" s="10"/>
    </row>
    <row r="83" spans="1:33" ht="15.75" thickBot="1" x14ac:dyDescent="0.3">
      <c r="F83" t="s">
        <v>4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x14ac:dyDescent="0.25">
      <c r="F84" s="7" t="s">
        <v>2</v>
      </c>
      <c r="G84" s="3">
        <f>E80-(1.96*E81)</f>
        <v>31.208153716195127</v>
      </c>
      <c r="H84" t="s">
        <v>17</v>
      </c>
      <c r="I84" s="1" t="s">
        <v>24</v>
      </c>
      <c r="J84" s="15">
        <f>E81/E80</f>
        <v>0.36115208847755836</v>
      </c>
      <c r="K84">
        <f>J84*1+0</f>
        <v>0.36115208847755836</v>
      </c>
      <c r="L84">
        <f>E80/800</f>
        <v>0.13353165453525642</v>
      </c>
      <c r="M84" t="s">
        <v>25</v>
      </c>
      <c r="N84">
        <f>Q91</f>
        <v>0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5.75" thickBot="1" x14ac:dyDescent="0.3">
      <c r="F85" s="8" t="s">
        <v>3</v>
      </c>
      <c r="G85" s="4">
        <f>E80+(1.96*E81)</f>
        <v>182.44249354021514</v>
      </c>
      <c r="H85" t="s">
        <v>18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x14ac:dyDescent="0.25"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F87" t="s">
        <v>7</v>
      </c>
      <c r="P87">
        <f>(G84-G85)/2</f>
        <v>-75.617169912010013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F88" s="11" t="s">
        <v>8</v>
      </c>
      <c r="G88">
        <f>((E81)^2)/B80</f>
        <v>19.082448237051974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F89" s="11" t="s">
        <v>9</v>
      </c>
      <c r="G89">
        <f>((E81)^2)/(2*(B80-1))</f>
        <v>9.6651361200652861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s="12" t="s">
        <v>10</v>
      </c>
      <c r="G90" s="10" t="s">
        <v>11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E91" s="11" t="s">
        <v>14</v>
      </c>
      <c r="F91" s="12" t="s">
        <v>12</v>
      </c>
      <c r="G91" s="10">
        <f>E81/(SQRT(B80))</f>
        <v>4.3683461672642165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5.75" thickBot="1" x14ac:dyDescent="0.3">
      <c r="F92" s="13" t="s">
        <v>21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" customHeight="1" x14ac:dyDescent="0.25">
      <c r="F93" s="21" t="s">
        <v>15</v>
      </c>
      <c r="G93" s="3">
        <f>E80+(1.984*G91)</f>
        <v>115.49212242405734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.75" thickBot="1" x14ac:dyDescent="0.3">
      <c r="F94" s="22"/>
      <c r="G94" s="4">
        <f>E80-(1.984*G91)</f>
        <v>98.158524832352938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25">
      <c r="F95" s="23" t="s">
        <v>13</v>
      </c>
      <c r="G95" s="25">
        <f>1.71*G91</f>
        <v>7.4698719460218097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.75" thickBot="1" x14ac:dyDescent="0.3">
      <c r="F96" s="24"/>
      <c r="G96" s="26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E97" t="s">
        <v>17</v>
      </c>
      <c r="F97" s="27" t="s">
        <v>16</v>
      </c>
      <c r="G97" s="3">
        <f>G84-(1.984*G95)</f>
        <v>16.387927775287856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ht="15.75" thickBot="1" x14ac:dyDescent="0.3">
      <c r="F98" s="28"/>
      <c r="G98" s="4">
        <f>G84+(1.984*G95)</f>
        <v>46.028379657102398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E99" t="s">
        <v>18</v>
      </c>
      <c r="F99" s="27" t="s">
        <v>19</v>
      </c>
      <c r="G99" s="3">
        <f>G85-(1.984*G95)</f>
        <v>167.62226759930786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ht="15.75" thickBot="1" x14ac:dyDescent="0.3">
      <c r="F100" s="28"/>
      <c r="G100" s="4">
        <f>G85+(1.984*G95)</f>
        <v>197.26271948112242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0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0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17"/>
      <c r="H107" s="17"/>
      <c r="I107" s="17"/>
      <c r="J107" s="17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17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AD124" s="10"/>
      <c r="AE124" s="10"/>
    </row>
  </sheetData>
  <mergeCells count="6">
    <mergeCell ref="F102:F103"/>
    <mergeCell ref="F93:F94"/>
    <mergeCell ref="F95:F96"/>
    <mergeCell ref="G95:G96"/>
    <mergeCell ref="F97:F98"/>
    <mergeCell ref="F99:F100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8"/>
  <sheetViews>
    <sheetView tabSelected="1" zoomScale="85" zoomScaleNormal="85" workbookViewId="0">
      <pane ySplit="5595" topLeftCell="A77"/>
      <selection activeCell="D73" sqref="C2:D73"/>
      <selection pane="bottomLeft" activeCell="E92" sqref="E92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286.11480699999998</v>
      </c>
      <c r="D2" s="5">
        <v>287.75842299999999</v>
      </c>
      <c r="E2" s="5">
        <f t="shared" ref="E2:E55" si="0">D2-C2</f>
        <v>1.6436160000000086</v>
      </c>
      <c r="F2">
        <f t="shared" ref="F2:F50" si="1">AVERAGE(C2,D2)</f>
        <v>286.93661499999996</v>
      </c>
      <c r="G2">
        <f>$G$78</f>
        <v>-1.1002838283554226</v>
      </c>
      <c r="H2">
        <f>$G$79</f>
        <v>4.3249144950220835</v>
      </c>
      <c r="I2">
        <f>$E$74</f>
        <v>1.6123153333333304</v>
      </c>
      <c r="J2">
        <f t="shared" ref="J2:J55" si="2">(E2/D2)*100</f>
        <v>0.57117911019411183</v>
      </c>
      <c r="O2">
        <f>D2/C2</f>
        <v>1.0057446030746673</v>
      </c>
      <c r="Y2" s="5"/>
    </row>
    <row r="3" spans="2:26" x14ac:dyDescent="0.25">
      <c r="B3" s="1">
        <v>2</v>
      </c>
      <c r="C3" s="5">
        <v>285.46444700000001</v>
      </c>
      <c r="D3" s="5">
        <v>287.99746699999997</v>
      </c>
      <c r="E3" s="5">
        <f t="shared" si="0"/>
        <v>2.533019999999965</v>
      </c>
      <c r="F3">
        <f t="shared" si="1"/>
        <v>286.73095699999999</v>
      </c>
      <c r="G3">
        <f>$G$78</f>
        <v>-1.1002838283554226</v>
      </c>
      <c r="H3">
        <f>$G$79</f>
        <v>4.3249144950220835</v>
      </c>
      <c r="I3">
        <f>$E$74</f>
        <v>1.6123153333333304</v>
      </c>
      <c r="J3">
        <f t="shared" si="2"/>
        <v>0.87952856890924147</v>
      </c>
      <c r="L3" s="16"/>
      <c r="O3">
        <f t="shared" ref="O3:O56" si="3">D3/C3</f>
        <v>1.0088733291540153</v>
      </c>
      <c r="Y3" s="5"/>
    </row>
    <row r="4" spans="2:26" x14ac:dyDescent="0.25">
      <c r="B4" s="1">
        <v>3</v>
      </c>
      <c r="C4" s="5">
        <v>285.90481599999998</v>
      </c>
      <c r="D4" s="5">
        <v>288.58853099999999</v>
      </c>
      <c r="E4" s="5">
        <f t="shared" si="0"/>
        <v>2.6837150000000065</v>
      </c>
      <c r="F4">
        <f t="shared" si="1"/>
        <v>287.24667349999999</v>
      </c>
      <c r="G4">
        <f>$G$78</f>
        <v>-1.1002838283554226</v>
      </c>
      <c r="H4">
        <f>$G$79</f>
        <v>4.3249144950220835</v>
      </c>
      <c r="I4">
        <f>$E$74</f>
        <v>1.6123153333333304</v>
      </c>
      <c r="J4">
        <f t="shared" si="2"/>
        <v>0.92994513354378827</v>
      </c>
      <c r="O4">
        <f t="shared" si="3"/>
        <v>1.0093867428941805</v>
      </c>
      <c r="Y4" s="5"/>
    </row>
    <row r="5" spans="2:26" x14ac:dyDescent="0.25">
      <c r="B5" s="1">
        <v>4</v>
      </c>
      <c r="C5" s="5">
        <v>286.99203499999999</v>
      </c>
      <c r="D5" s="5">
        <v>289.133331</v>
      </c>
      <c r="E5" s="5">
        <f t="shared" si="0"/>
        <v>2.1412960000000112</v>
      </c>
      <c r="F5">
        <f t="shared" si="1"/>
        <v>288.06268299999999</v>
      </c>
      <c r="G5">
        <f>$G$78</f>
        <v>-1.1002838283554226</v>
      </c>
      <c r="H5">
        <f>$G$79</f>
        <v>4.3249144950220835</v>
      </c>
      <c r="I5">
        <f>$E$74</f>
        <v>1.6123153333333304</v>
      </c>
      <c r="J5">
        <f t="shared" si="2"/>
        <v>0.74059119804489482</v>
      </c>
      <c r="O5">
        <f t="shared" si="3"/>
        <v>1.0074611687394042</v>
      </c>
      <c r="Y5" s="5"/>
    </row>
    <row r="6" spans="2:26" x14ac:dyDescent="0.25">
      <c r="B6" s="1">
        <v>5</v>
      </c>
      <c r="C6" s="5">
        <v>287.14596599999999</v>
      </c>
      <c r="D6" s="5">
        <v>288.92318699999998</v>
      </c>
      <c r="E6" s="5">
        <f t="shared" si="0"/>
        <v>1.7772209999999973</v>
      </c>
      <c r="F6">
        <f t="shared" si="1"/>
        <v>288.03457649999996</v>
      </c>
      <c r="G6">
        <f>$G$78</f>
        <v>-1.1002838283554226</v>
      </c>
      <c r="H6">
        <f>$G$79</f>
        <v>4.3249144950220835</v>
      </c>
      <c r="I6">
        <f>$E$74</f>
        <v>1.6123153333333304</v>
      </c>
      <c r="J6">
        <f t="shared" si="2"/>
        <v>0.61511885510247999</v>
      </c>
      <c r="O6">
        <f t="shared" si="3"/>
        <v>1.0061892598553865</v>
      </c>
      <c r="Y6" s="5"/>
    </row>
    <row r="7" spans="2:26" x14ac:dyDescent="0.25">
      <c r="B7" s="1">
        <v>6</v>
      </c>
      <c r="C7" s="5">
        <v>286.07208300000002</v>
      </c>
      <c r="D7" s="5">
        <v>288.05859400000003</v>
      </c>
      <c r="E7" s="5">
        <f t="shared" si="0"/>
        <v>1.9865110000000072</v>
      </c>
      <c r="F7">
        <f t="shared" si="1"/>
        <v>287.06533850000005</v>
      </c>
      <c r="G7">
        <f>$G$78</f>
        <v>-1.1002838283554226</v>
      </c>
      <c r="H7">
        <f>$G$79</f>
        <v>4.3249144950220835</v>
      </c>
      <c r="I7">
        <f>$E$74</f>
        <v>1.6123153333333304</v>
      </c>
      <c r="J7">
        <f t="shared" si="2"/>
        <v>0.68962045964856966</v>
      </c>
      <c r="O7">
        <f t="shared" si="3"/>
        <v>1.0069440924789574</v>
      </c>
      <c r="Y7" s="5"/>
    </row>
    <row r="8" spans="2:26" x14ac:dyDescent="0.25">
      <c r="B8" s="1">
        <v>7</v>
      </c>
      <c r="C8" s="5">
        <v>288.39788800000002</v>
      </c>
      <c r="D8" s="5">
        <v>288.850525</v>
      </c>
      <c r="E8" s="5">
        <f t="shared" si="0"/>
        <v>0.45263699999998153</v>
      </c>
      <c r="F8">
        <f t="shared" si="1"/>
        <v>288.62420650000001</v>
      </c>
      <c r="G8">
        <f>$G$78</f>
        <v>-1.1002838283554226</v>
      </c>
      <c r="H8">
        <f>$G$79</f>
        <v>4.3249144950220835</v>
      </c>
      <c r="I8">
        <f>$E$74</f>
        <v>1.6123153333333304</v>
      </c>
      <c r="J8">
        <f t="shared" si="2"/>
        <v>0.15670284829843445</v>
      </c>
      <c r="O8">
        <f t="shared" si="3"/>
        <v>1.0015694879152512</v>
      </c>
      <c r="Y8" s="5"/>
    </row>
    <row r="9" spans="2:26" x14ac:dyDescent="0.25">
      <c r="B9" s="1">
        <v>8</v>
      </c>
      <c r="C9" s="5">
        <v>289.16162100000003</v>
      </c>
      <c r="D9" s="5">
        <v>287.715576</v>
      </c>
      <c r="E9" s="5">
        <f t="shared" si="0"/>
        <v>-1.4460450000000264</v>
      </c>
      <c r="F9">
        <f t="shared" si="1"/>
        <v>288.43859850000001</v>
      </c>
      <c r="G9">
        <f>$G$78</f>
        <v>-1.1002838283554226</v>
      </c>
      <c r="H9">
        <f>$G$79</f>
        <v>4.3249144950220835</v>
      </c>
      <c r="I9">
        <f>$E$74</f>
        <v>1.6123153333333304</v>
      </c>
      <c r="J9">
        <f t="shared" si="2"/>
        <v>-0.50259531308795968</v>
      </c>
      <c r="O9">
        <f t="shared" si="3"/>
        <v>0.99499918075227545</v>
      </c>
      <c r="Y9" s="5"/>
    </row>
    <row r="10" spans="2:26" x14ac:dyDescent="0.25">
      <c r="B10" s="1">
        <v>9</v>
      </c>
      <c r="C10" s="5">
        <v>250.92001300000001</v>
      </c>
      <c r="D10" s="5">
        <v>247.99025</v>
      </c>
      <c r="E10" s="5">
        <f t="shared" si="0"/>
        <v>-2.9297630000000083</v>
      </c>
      <c r="F10">
        <f t="shared" si="1"/>
        <v>249.45513149999999</v>
      </c>
      <c r="G10">
        <f>$G$78</f>
        <v>-1.1002838283554226</v>
      </c>
      <c r="H10">
        <f>$G$79</f>
        <v>4.3249144950220835</v>
      </c>
      <c r="I10">
        <f>$E$74</f>
        <v>1.6123153333333304</v>
      </c>
      <c r="J10">
        <f t="shared" si="2"/>
        <v>-1.181402494654531</v>
      </c>
      <c r="O10">
        <f t="shared" si="3"/>
        <v>0.98832391659409002</v>
      </c>
      <c r="Y10" s="5"/>
    </row>
    <row r="11" spans="2:26" x14ac:dyDescent="0.25">
      <c r="B11" s="1">
        <v>10</v>
      </c>
      <c r="C11" s="5">
        <v>245.77821399999999</v>
      </c>
      <c r="D11" s="5">
        <v>248.434158</v>
      </c>
      <c r="E11" s="5">
        <f t="shared" si="0"/>
        <v>2.6559440000000052</v>
      </c>
      <c r="F11">
        <f t="shared" si="1"/>
        <v>247.10618599999998</v>
      </c>
      <c r="G11">
        <f>$G$78</f>
        <v>-1.1002838283554226</v>
      </c>
      <c r="H11">
        <f>$G$79</f>
        <v>4.3249144950220835</v>
      </c>
      <c r="I11">
        <f>$E$74</f>
        <v>1.6123153333333304</v>
      </c>
      <c r="J11">
        <f t="shared" si="2"/>
        <v>1.069073601384559</v>
      </c>
      <c r="O11">
        <f t="shared" si="3"/>
        <v>1.0108062629179981</v>
      </c>
      <c r="Y11" s="5"/>
    </row>
    <row r="12" spans="2:26" x14ac:dyDescent="0.25">
      <c r="B12" s="1">
        <v>11</v>
      </c>
      <c r="C12" s="5">
        <v>250.145355</v>
      </c>
      <c r="D12" s="5">
        <v>250.19755599999999</v>
      </c>
      <c r="E12" s="5">
        <f t="shared" si="0"/>
        <v>5.2200999999996611E-2</v>
      </c>
      <c r="F12">
        <f t="shared" si="1"/>
        <v>250.17145549999998</v>
      </c>
      <c r="G12">
        <f>$G$78</f>
        <v>-1.1002838283554226</v>
      </c>
      <c r="H12">
        <f>$G$79</f>
        <v>4.3249144950220835</v>
      </c>
      <c r="I12">
        <f>$E$74</f>
        <v>1.6123153333333304</v>
      </c>
      <c r="J12">
        <f t="shared" si="2"/>
        <v>2.0863912835342249E-2</v>
      </c>
      <c r="O12">
        <f t="shared" si="3"/>
        <v>1.0002086826677232</v>
      </c>
      <c r="Y12" s="5"/>
    </row>
    <row r="13" spans="2:26" x14ac:dyDescent="0.25">
      <c r="B13" s="1">
        <v>12</v>
      </c>
      <c r="C13" s="5">
        <v>248.68440200000001</v>
      </c>
      <c r="D13" s="5">
        <v>250.55381800000001</v>
      </c>
      <c r="E13" s="5">
        <f t="shared" si="0"/>
        <v>1.8694160000000011</v>
      </c>
      <c r="F13">
        <f t="shared" si="1"/>
        <v>249.61911000000001</v>
      </c>
      <c r="G13">
        <f>$G$78</f>
        <v>-1.1002838283554226</v>
      </c>
      <c r="H13">
        <f>$G$79</f>
        <v>4.3249144950220835</v>
      </c>
      <c r="I13">
        <f>$E$74</f>
        <v>1.6123153333333304</v>
      </c>
      <c r="J13">
        <f t="shared" si="2"/>
        <v>0.74611355553161085</v>
      </c>
      <c r="O13">
        <f t="shared" si="3"/>
        <v>1.0075172225719247</v>
      </c>
      <c r="Y13" s="5"/>
    </row>
    <row r="14" spans="2:26" x14ac:dyDescent="0.25">
      <c r="B14" s="1">
        <v>13</v>
      </c>
      <c r="C14" s="5">
        <v>248.71572900000001</v>
      </c>
      <c r="D14" s="5">
        <v>249.557739</v>
      </c>
      <c r="E14" s="5">
        <f t="shared" si="0"/>
        <v>0.84200999999998771</v>
      </c>
      <c r="F14">
        <f t="shared" si="1"/>
        <v>249.13673399999999</v>
      </c>
      <c r="G14">
        <f>$G$78</f>
        <v>-1.1002838283554226</v>
      </c>
      <c r="H14">
        <f>$G$79</f>
        <v>4.3249144950220835</v>
      </c>
      <c r="I14">
        <f>$E$74</f>
        <v>1.6123153333333304</v>
      </c>
      <c r="J14">
        <f t="shared" si="2"/>
        <v>0.33740087699704141</v>
      </c>
      <c r="O14">
        <f t="shared" si="3"/>
        <v>1.0033854312446802</v>
      </c>
      <c r="Y14" s="5"/>
    </row>
    <row r="15" spans="2:26" x14ac:dyDescent="0.25">
      <c r="B15" s="1">
        <v>14</v>
      </c>
      <c r="C15" s="5">
        <v>250.309662</v>
      </c>
      <c r="D15" s="5">
        <v>248.099762</v>
      </c>
      <c r="E15" s="5">
        <f t="shared" si="0"/>
        <v>-2.2099000000000046</v>
      </c>
      <c r="F15">
        <f t="shared" si="1"/>
        <v>249.204712</v>
      </c>
      <c r="G15">
        <f>$G$78</f>
        <v>-1.1002838283554226</v>
      </c>
      <c r="H15">
        <f>$G$79</f>
        <v>4.3249144950220835</v>
      </c>
      <c r="I15">
        <f>$E$74</f>
        <v>1.6123153333333304</v>
      </c>
      <c r="J15">
        <f t="shared" si="2"/>
        <v>-0.89073039900780093</v>
      </c>
      <c r="O15">
        <f t="shared" si="3"/>
        <v>0.99117133560749249</v>
      </c>
      <c r="Y15" s="5"/>
    </row>
    <row r="16" spans="2:26" x14ac:dyDescent="0.25">
      <c r="B16" s="1">
        <v>15</v>
      </c>
      <c r="C16">
        <v>250.05308500000001</v>
      </c>
      <c r="D16">
        <v>249.410706</v>
      </c>
      <c r="E16" s="5">
        <f t="shared" si="0"/>
        <v>-0.64237900000000536</v>
      </c>
      <c r="F16">
        <f t="shared" si="1"/>
        <v>249.73189550000001</v>
      </c>
      <c r="G16">
        <f>$G$78</f>
        <v>-1.1002838283554226</v>
      </c>
      <c r="H16">
        <f>$G$79</f>
        <v>4.3249144950220835</v>
      </c>
      <c r="I16">
        <f>$E$74</f>
        <v>1.6123153333333304</v>
      </c>
      <c r="J16">
        <f t="shared" si="2"/>
        <v>-0.25755871121266355</v>
      </c>
      <c r="O16">
        <f t="shared" si="3"/>
        <v>0.99743102949519702</v>
      </c>
      <c r="Y16" s="5"/>
    </row>
    <row r="17" spans="2:25" x14ac:dyDescent="0.25">
      <c r="B17" s="1">
        <v>16</v>
      </c>
      <c r="C17">
        <v>249.36772199999999</v>
      </c>
      <c r="D17">
        <v>251.47598300000001</v>
      </c>
      <c r="E17" s="5">
        <f t="shared" si="0"/>
        <v>2.1082610000000273</v>
      </c>
      <c r="F17">
        <f t="shared" si="1"/>
        <v>250.4218525</v>
      </c>
      <c r="G17">
        <f>$G$78</f>
        <v>-1.1002838283554226</v>
      </c>
      <c r="H17">
        <f>$G$79</f>
        <v>4.3249144950220835</v>
      </c>
      <c r="I17">
        <f>$E$74</f>
        <v>1.6123153333333304</v>
      </c>
      <c r="J17">
        <f t="shared" si="2"/>
        <v>0.83835481020866598</v>
      </c>
      <c r="O17">
        <f t="shared" si="3"/>
        <v>1.0084544261907322</v>
      </c>
      <c r="Y17" s="5"/>
    </row>
    <row r="18" spans="2:25" x14ac:dyDescent="0.25">
      <c r="B18" s="1">
        <v>17</v>
      </c>
      <c r="C18">
        <v>219.409592</v>
      </c>
      <c r="D18">
        <v>220.36329699999999</v>
      </c>
      <c r="E18" s="5">
        <f t="shared" si="0"/>
        <v>0.95370499999998515</v>
      </c>
      <c r="F18">
        <f t="shared" si="1"/>
        <v>219.88644449999998</v>
      </c>
      <c r="G18">
        <f>$G$78</f>
        <v>-1.1002838283554226</v>
      </c>
      <c r="H18">
        <f>$G$79</f>
        <v>4.3249144950220835</v>
      </c>
      <c r="I18">
        <f>$E$74</f>
        <v>1.6123153333333304</v>
      </c>
      <c r="J18">
        <f t="shared" si="2"/>
        <v>0.43278758894226615</v>
      </c>
      <c r="O18">
        <f t="shared" si="3"/>
        <v>1.0043466878148153</v>
      </c>
      <c r="Y18" s="5"/>
    </row>
    <row r="19" spans="2:25" x14ac:dyDescent="0.25">
      <c r="B19" s="1">
        <v>19</v>
      </c>
      <c r="C19">
        <v>220.10243199999999</v>
      </c>
      <c r="D19">
        <v>220.14117400000001</v>
      </c>
      <c r="E19" s="5">
        <f t="shared" si="0"/>
        <v>3.8742000000013377E-2</v>
      </c>
      <c r="F19">
        <f t="shared" si="1"/>
        <v>220.121803</v>
      </c>
      <c r="G19">
        <f>$G$78</f>
        <v>-1.1002838283554226</v>
      </c>
      <c r="H19">
        <f>$G$79</f>
        <v>4.3249144950220835</v>
      </c>
      <c r="I19">
        <f>$E$74</f>
        <v>1.6123153333333304</v>
      </c>
      <c r="J19">
        <f t="shared" si="2"/>
        <v>1.7598706909782075E-2</v>
      </c>
      <c r="O19">
        <f t="shared" si="3"/>
        <v>1.0001760180459978</v>
      </c>
      <c r="Y19" s="5"/>
    </row>
    <row r="20" spans="2:25" x14ac:dyDescent="0.25">
      <c r="B20" s="1">
        <v>20</v>
      </c>
      <c r="C20">
        <v>219.549194</v>
      </c>
      <c r="D20">
        <v>219.644531</v>
      </c>
      <c r="E20" s="5">
        <f t="shared" si="0"/>
        <v>9.5337000000000671E-2</v>
      </c>
      <c r="F20">
        <f t="shared" si="1"/>
        <v>219.59686249999999</v>
      </c>
      <c r="G20">
        <f>$G$78</f>
        <v>-1.1002838283554226</v>
      </c>
      <c r="H20">
        <f>$G$79</f>
        <v>4.3249144950220835</v>
      </c>
      <c r="I20">
        <f>$E$74</f>
        <v>1.6123153333333304</v>
      </c>
      <c r="J20">
        <f t="shared" si="2"/>
        <v>4.3405132632235069E-2</v>
      </c>
      <c r="O20">
        <f t="shared" si="3"/>
        <v>1.0004342398086872</v>
      </c>
      <c r="Y20" s="5"/>
    </row>
    <row r="21" spans="2:25" x14ac:dyDescent="0.25">
      <c r="B21" s="1">
        <v>21</v>
      </c>
      <c r="C21">
        <v>220.38931299999999</v>
      </c>
      <c r="D21">
        <v>218.782028</v>
      </c>
      <c r="E21" s="5">
        <f t="shared" si="0"/>
        <v>-1.6072849999999903</v>
      </c>
      <c r="F21">
        <f t="shared" si="1"/>
        <v>219.58567049999999</v>
      </c>
      <c r="G21">
        <f>$G$78</f>
        <v>-1.1002838283554226</v>
      </c>
      <c r="H21">
        <f>$G$79</f>
        <v>4.3249144950220835</v>
      </c>
      <c r="I21">
        <f>$E$74</f>
        <v>1.6123153333333304</v>
      </c>
      <c r="J21">
        <f t="shared" si="2"/>
        <v>-0.73465129411817609</v>
      </c>
      <c r="O21">
        <f t="shared" si="3"/>
        <v>0.99270706470236159</v>
      </c>
      <c r="Y21" s="5"/>
    </row>
    <row r="22" spans="2:25" x14ac:dyDescent="0.25">
      <c r="B22" s="1">
        <v>22</v>
      </c>
      <c r="C22">
        <v>220.92486600000001</v>
      </c>
      <c r="D22">
        <v>220.90772999999999</v>
      </c>
      <c r="E22" s="5">
        <f t="shared" si="0"/>
        <v>-1.7136000000022023E-2</v>
      </c>
      <c r="F22">
        <f t="shared" si="1"/>
        <v>220.91629799999998</v>
      </c>
      <c r="G22">
        <f>$G$78</f>
        <v>-1.1002838283554226</v>
      </c>
      <c r="H22">
        <f>$G$79</f>
        <v>4.3249144950220835</v>
      </c>
      <c r="I22">
        <f>$E$74</f>
        <v>1.6123153333333304</v>
      </c>
      <c r="J22">
        <f t="shared" si="2"/>
        <v>-7.7570848245201857E-3</v>
      </c>
      <c r="O22">
        <f t="shared" si="3"/>
        <v>0.99992243516852453</v>
      </c>
      <c r="Y22" s="5"/>
    </row>
    <row r="23" spans="2:25" x14ac:dyDescent="0.25">
      <c r="B23" s="1">
        <v>23</v>
      </c>
      <c r="C23">
        <v>220.99735999999999</v>
      </c>
      <c r="D23">
        <v>220.80471800000001</v>
      </c>
      <c r="E23" s="5">
        <f t="shared" si="0"/>
        <v>-0.192641999999978</v>
      </c>
      <c r="F23">
        <f t="shared" si="1"/>
        <v>220.901039</v>
      </c>
      <c r="G23">
        <f>$G$78</f>
        <v>-1.1002838283554226</v>
      </c>
      <c r="H23">
        <f>$G$79</f>
        <v>4.3249144950220835</v>
      </c>
      <c r="I23">
        <f>$E$74</f>
        <v>1.6123153333333304</v>
      </c>
      <c r="J23">
        <f t="shared" si="2"/>
        <v>-8.7245418370081193E-2</v>
      </c>
      <c r="O23">
        <f t="shared" si="3"/>
        <v>0.99912830632908933</v>
      </c>
      <c r="Y23" s="5"/>
    </row>
    <row r="24" spans="2:25" x14ac:dyDescent="0.25">
      <c r="B24" s="1">
        <v>24</v>
      </c>
      <c r="C24">
        <v>220.83248900000001</v>
      </c>
      <c r="D24">
        <v>220.696304</v>
      </c>
      <c r="E24" s="5">
        <f t="shared" si="0"/>
        <v>-0.13618500000001177</v>
      </c>
      <c r="F24">
        <f t="shared" si="1"/>
        <v>220.7643965</v>
      </c>
      <c r="G24">
        <f>$G$78</f>
        <v>-1.1002838283554226</v>
      </c>
      <c r="H24">
        <f>$G$79</f>
        <v>4.3249144950220835</v>
      </c>
      <c r="I24">
        <f>$E$74</f>
        <v>1.6123153333333304</v>
      </c>
      <c r="J24">
        <f t="shared" si="2"/>
        <v>-6.1706969048295326E-2</v>
      </c>
      <c r="O24">
        <f t="shared" si="3"/>
        <v>0.99938331084970011</v>
      </c>
      <c r="Y24" s="5"/>
    </row>
    <row r="25" spans="2:25" x14ac:dyDescent="0.25">
      <c r="B25" s="1">
        <v>25</v>
      </c>
      <c r="C25">
        <v>304.49020400000001</v>
      </c>
      <c r="D25">
        <v>305.25613399999997</v>
      </c>
      <c r="E25" s="5">
        <f t="shared" si="0"/>
        <v>0.76592999999996891</v>
      </c>
      <c r="F25">
        <f t="shared" si="1"/>
        <v>304.87316899999996</v>
      </c>
      <c r="G25">
        <f>$G$78</f>
        <v>-1.1002838283554226</v>
      </c>
      <c r="H25">
        <f>$G$79</f>
        <v>4.3249144950220835</v>
      </c>
      <c r="I25">
        <f>$E$74</f>
        <v>1.6123153333333304</v>
      </c>
      <c r="J25">
        <f t="shared" si="2"/>
        <v>0.25091387680352689</v>
      </c>
      <c r="O25">
        <f t="shared" si="3"/>
        <v>1.0025154503821081</v>
      </c>
      <c r="Y25" s="5"/>
    </row>
    <row r="26" spans="2:25" x14ac:dyDescent="0.25">
      <c r="B26" s="1">
        <v>26</v>
      </c>
      <c r="C26">
        <v>303.02682499999997</v>
      </c>
      <c r="D26">
        <v>305.73525999999998</v>
      </c>
      <c r="E26" s="5">
        <f t="shared" si="0"/>
        <v>2.7084350000000086</v>
      </c>
      <c r="F26">
        <f t="shared" si="1"/>
        <v>304.38104249999998</v>
      </c>
      <c r="G26">
        <f>$G$78</f>
        <v>-1.1002838283554226</v>
      </c>
      <c r="H26">
        <f>$G$79</f>
        <v>4.3249144950220835</v>
      </c>
      <c r="I26">
        <f>$E$74</f>
        <v>1.6123153333333304</v>
      </c>
      <c r="J26">
        <f t="shared" si="2"/>
        <v>0.88587590453257126</v>
      </c>
      <c r="O26">
        <f t="shared" si="3"/>
        <v>1.0089379380851844</v>
      </c>
      <c r="Y26" s="5"/>
    </row>
    <row r="27" spans="2:25" x14ac:dyDescent="0.25">
      <c r="B27" s="1">
        <v>27</v>
      </c>
      <c r="C27">
        <v>303.01782200000002</v>
      </c>
      <c r="D27">
        <v>305.15997299999998</v>
      </c>
      <c r="E27" s="5">
        <f t="shared" si="0"/>
        <v>2.1421509999999557</v>
      </c>
      <c r="F27">
        <f t="shared" si="1"/>
        <v>304.08889750000003</v>
      </c>
      <c r="G27">
        <f>$G$78</f>
        <v>-1.1002838283554226</v>
      </c>
      <c r="H27">
        <f>$G$79</f>
        <v>4.3249144950220835</v>
      </c>
      <c r="I27">
        <f>$E$74</f>
        <v>1.6123153333333304</v>
      </c>
      <c r="J27">
        <f t="shared" si="2"/>
        <v>0.70197640239008541</v>
      </c>
      <c r="O27">
        <f t="shared" si="3"/>
        <v>1.0070693894697718</v>
      </c>
      <c r="Y27" s="5"/>
    </row>
    <row r="28" spans="2:25" x14ac:dyDescent="0.25">
      <c r="B28" s="1">
        <v>28</v>
      </c>
      <c r="C28">
        <v>304.02310199999999</v>
      </c>
      <c r="D28">
        <v>305.075806</v>
      </c>
      <c r="E28" s="5">
        <f t="shared" si="0"/>
        <v>1.0527040000000056</v>
      </c>
      <c r="F28">
        <f t="shared" si="1"/>
        <v>304.54945399999997</v>
      </c>
      <c r="G28">
        <f>$G$78</f>
        <v>-1.1002838283554226</v>
      </c>
      <c r="H28">
        <f>$G$79</f>
        <v>4.3249144950220835</v>
      </c>
      <c r="I28">
        <f>$E$74</f>
        <v>1.6123153333333304</v>
      </c>
      <c r="J28">
        <f t="shared" si="2"/>
        <v>0.3450630890081155</v>
      </c>
      <c r="O28">
        <f t="shared" si="3"/>
        <v>1.0034625789720415</v>
      </c>
      <c r="Y28" s="5"/>
    </row>
    <row r="29" spans="2:25" x14ac:dyDescent="0.25">
      <c r="B29" s="1">
        <v>29</v>
      </c>
      <c r="C29">
        <v>305.16418499999997</v>
      </c>
      <c r="D29">
        <v>304.93643200000002</v>
      </c>
      <c r="E29" s="5">
        <f t="shared" si="0"/>
        <v>-0.22775299999995013</v>
      </c>
      <c r="F29">
        <f t="shared" si="1"/>
        <v>305.05030850000003</v>
      </c>
      <c r="G29">
        <f>$G$78</f>
        <v>-1.1002838283554226</v>
      </c>
      <c r="H29">
        <f>$G$79</f>
        <v>4.3249144950220835</v>
      </c>
      <c r="I29">
        <f>$E$74</f>
        <v>1.6123153333333304</v>
      </c>
      <c r="J29">
        <f t="shared" si="2"/>
        <v>-7.4688681344559749E-2</v>
      </c>
      <c r="O29">
        <f t="shared" si="3"/>
        <v>0.99925367061013415</v>
      </c>
      <c r="Y29" s="5"/>
    </row>
    <row r="30" spans="2:25" x14ac:dyDescent="0.25">
      <c r="B30" s="1">
        <v>30</v>
      </c>
      <c r="C30">
        <v>302.72186299999998</v>
      </c>
      <c r="D30">
        <v>305.00351000000001</v>
      </c>
      <c r="E30" s="5">
        <f t="shared" si="0"/>
        <v>2.2816470000000209</v>
      </c>
      <c r="F30">
        <f t="shared" si="1"/>
        <v>303.8626865</v>
      </c>
      <c r="G30">
        <f>$G$78</f>
        <v>-1.1002838283554226</v>
      </c>
      <c r="H30">
        <f>$G$79</f>
        <v>4.3249144950220835</v>
      </c>
      <c r="I30">
        <f>$E$74</f>
        <v>1.6123153333333304</v>
      </c>
      <c r="J30">
        <f t="shared" si="2"/>
        <v>0.74807237464251508</v>
      </c>
      <c r="O30">
        <f t="shared" si="3"/>
        <v>1.0075371067599437</v>
      </c>
      <c r="Y30" s="5"/>
    </row>
    <row r="31" spans="2:25" x14ac:dyDescent="0.25">
      <c r="B31" s="1">
        <v>31</v>
      </c>
      <c r="C31">
        <v>302.55621300000001</v>
      </c>
      <c r="D31">
        <v>304.66329999999999</v>
      </c>
      <c r="E31" s="5">
        <f t="shared" si="0"/>
        <v>2.1070869999999786</v>
      </c>
      <c r="F31">
        <f t="shared" si="1"/>
        <v>303.6097565</v>
      </c>
      <c r="G31">
        <f>$G$78</f>
        <v>-1.1002838283554226</v>
      </c>
      <c r="H31">
        <f>$G$79</f>
        <v>4.3249144950220835</v>
      </c>
      <c r="I31">
        <f>$E$74</f>
        <v>1.6123153333333304</v>
      </c>
      <c r="J31">
        <f t="shared" si="2"/>
        <v>0.69161169067622474</v>
      </c>
      <c r="O31">
        <f t="shared" si="3"/>
        <v>1.0069642827000878</v>
      </c>
      <c r="Y31" s="5"/>
    </row>
    <row r="32" spans="2:25" x14ac:dyDescent="0.25">
      <c r="B32" s="1">
        <v>32</v>
      </c>
      <c r="C32">
        <v>305.168701</v>
      </c>
      <c r="D32">
        <v>305.05908199999999</v>
      </c>
      <c r="E32" s="5">
        <f t="shared" si="0"/>
        <v>-0.10961900000000924</v>
      </c>
      <c r="F32">
        <f t="shared" si="1"/>
        <v>305.11389150000002</v>
      </c>
      <c r="G32">
        <f>$G$78</f>
        <v>-1.1002838283554226</v>
      </c>
      <c r="H32">
        <f>$G$79</f>
        <v>4.3249144950220835</v>
      </c>
      <c r="I32">
        <f>$E$74</f>
        <v>1.6123153333333304</v>
      </c>
      <c r="J32">
        <f t="shared" si="2"/>
        <v>-3.5933694968638651E-2</v>
      </c>
      <c r="O32">
        <f t="shared" si="3"/>
        <v>0.99964079212697499</v>
      </c>
      <c r="Y32" s="5"/>
    </row>
    <row r="33" spans="2:25" x14ac:dyDescent="0.25">
      <c r="B33" s="1">
        <v>33</v>
      </c>
      <c r="C33">
        <v>284.17141700000002</v>
      </c>
      <c r="D33">
        <v>286.76217700000001</v>
      </c>
      <c r="E33" s="5">
        <f t="shared" si="0"/>
        <v>2.5907599999999888</v>
      </c>
      <c r="F33">
        <f t="shared" si="1"/>
        <v>285.46679700000004</v>
      </c>
      <c r="G33">
        <f>$G$78</f>
        <v>-1.1002838283554226</v>
      </c>
      <c r="H33">
        <f>$G$79</f>
        <v>4.3249144950220835</v>
      </c>
      <c r="I33">
        <f>$E$74</f>
        <v>1.6123153333333304</v>
      </c>
      <c r="J33">
        <f t="shared" si="2"/>
        <v>0.90345248006677981</v>
      </c>
      <c r="O33">
        <f t="shared" si="3"/>
        <v>1.0091168915837865</v>
      </c>
      <c r="Y33" s="5"/>
    </row>
    <row r="34" spans="2:25" x14ac:dyDescent="0.25">
      <c r="B34" s="1">
        <v>34</v>
      </c>
      <c r="C34">
        <v>284.23074300000002</v>
      </c>
      <c r="D34">
        <v>286.28369099999998</v>
      </c>
      <c r="E34" s="5">
        <f t="shared" si="0"/>
        <v>2.052947999999958</v>
      </c>
      <c r="F34">
        <f t="shared" si="1"/>
        <v>285.25721699999997</v>
      </c>
      <c r="G34">
        <f>$G$78</f>
        <v>-1.1002838283554226</v>
      </c>
      <c r="H34">
        <f>$G$79</f>
        <v>4.3249144950220835</v>
      </c>
      <c r="I34">
        <f>$E$74</f>
        <v>1.6123153333333304</v>
      </c>
      <c r="J34">
        <f t="shared" si="2"/>
        <v>0.71710267281692908</v>
      </c>
      <c r="O34">
        <f t="shared" si="3"/>
        <v>1.0072228217761792</v>
      </c>
      <c r="Y34" s="5"/>
    </row>
    <row r="35" spans="2:25" x14ac:dyDescent="0.25">
      <c r="B35" s="1">
        <v>35</v>
      </c>
      <c r="C35">
        <v>284.12213100000002</v>
      </c>
      <c r="D35">
        <v>286.18872099999999</v>
      </c>
      <c r="E35" s="5">
        <f t="shared" si="0"/>
        <v>2.0665899999999624</v>
      </c>
      <c r="F35">
        <f t="shared" si="1"/>
        <v>285.15542600000003</v>
      </c>
      <c r="G35">
        <f>$G$78</f>
        <v>-1.1002838283554226</v>
      </c>
      <c r="H35">
        <f>$G$79</f>
        <v>4.3249144950220835</v>
      </c>
      <c r="I35">
        <f>$E$74</f>
        <v>1.6123153333333304</v>
      </c>
      <c r="J35">
        <f t="shared" si="2"/>
        <v>0.72210742365348579</v>
      </c>
      <c r="O35">
        <f t="shared" si="3"/>
        <v>1.0072735974234965</v>
      </c>
      <c r="Y35" s="5"/>
    </row>
    <row r="36" spans="2:25" x14ac:dyDescent="0.25">
      <c r="B36" s="1">
        <v>36</v>
      </c>
      <c r="C36">
        <v>284.38769500000001</v>
      </c>
      <c r="D36">
        <v>286.33154300000001</v>
      </c>
      <c r="E36" s="5">
        <f t="shared" si="0"/>
        <v>1.9438480000000027</v>
      </c>
      <c r="F36">
        <f t="shared" si="1"/>
        <v>285.35961900000001</v>
      </c>
      <c r="G36">
        <f>$G$78</f>
        <v>-1.1002838283554226</v>
      </c>
      <c r="H36">
        <f>$G$79</f>
        <v>4.3249144950220835</v>
      </c>
      <c r="I36">
        <f>$E$74</f>
        <v>1.6123153333333304</v>
      </c>
      <c r="J36">
        <f t="shared" si="2"/>
        <v>0.67888014699100152</v>
      </c>
      <c r="O36">
        <f t="shared" si="3"/>
        <v>1.0068352043150108</v>
      </c>
      <c r="Y36" s="5"/>
    </row>
    <row r="37" spans="2:25" x14ac:dyDescent="0.25">
      <c r="B37" s="1">
        <v>37</v>
      </c>
      <c r="C37">
        <v>284.36996499999998</v>
      </c>
      <c r="D37">
        <v>285.84448200000003</v>
      </c>
      <c r="E37" s="5">
        <f t="shared" si="0"/>
        <v>1.4745170000000485</v>
      </c>
      <c r="F37">
        <f t="shared" si="1"/>
        <v>285.10722350000003</v>
      </c>
      <c r="G37">
        <f>$G$78</f>
        <v>-1.1002838283554226</v>
      </c>
      <c r="H37">
        <f>$G$79</f>
        <v>4.3249144950220835</v>
      </c>
      <c r="I37">
        <f>$E$74</f>
        <v>1.6123153333333304</v>
      </c>
      <c r="J37">
        <f t="shared" si="2"/>
        <v>0.51584588573588364</v>
      </c>
      <c r="O37">
        <f t="shared" si="3"/>
        <v>1.0051852065319207</v>
      </c>
      <c r="Y37" s="5"/>
    </row>
    <row r="38" spans="2:25" x14ac:dyDescent="0.25">
      <c r="B38" s="1">
        <v>38</v>
      </c>
      <c r="C38">
        <v>284.35702500000002</v>
      </c>
      <c r="D38">
        <v>286.40646400000003</v>
      </c>
      <c r="E38" s="5">
        <f t="shared" si="0"/>
        <v>2.0494390000000067</v>
      </c>
      <c r="F38">
        <f t="shared" si="1"/>
        <v>285.38174450000002</v>
      </c>
      <c r="G38">
        <f>$G$78</f>
        <v>-1.1002838283554226</v>
      </c>
      <c r="H38">
        <f>$G$79</f>
        <v>4.3249144950220835</v>
      </c>
      <c r="I38">
        <f>$E$74</f>
        <v>1.6123153333333304</v>
      </c>
      <c r="J38">
        <f t="shared" si="2"/>
        <v>0.71557009271969729</v>
      </c>
      <c r="O38">
        <f t="shared" si="3"/>
        <v>1.0072072740246174</v>
      </c>
      <c r="Y38" s="5"/>
    </row>
    <row r="39" spans="2:25" x14ac:dyDescent="0.25">
      <c r="B39" s="1">
        <v>39</v>
      </c>
      <c r="C39">
        <v>284.46847500000001</v>
      </c>
      <c r="D39">
        <v>286.05911300000002</v>
      </c>
      <c r="E39" s="5">
        <f t="shared" si="0"/>
        <v>1.5906380000000127</v>
      </c>
      <c r="F39">
        <f t="shared" si="1"/>
        <v>285.26379400000002</v>
      </c>
      <c r="G39">
        <f>$G$78</f>
        <v>-1.1002838283554226</v>
      </c>
      <c r="H39">
        <f>$G$79</f>
        <v>4.3249144950220835</v>
      </c>
      <c r="I39">
        <f>$E$74</f>
        <v>1.6123153333333304</v>
      </c>
      <c r="J39">
        <f t="shared" si="2"/>
        <v>0.55605220309831993</v>
      </c>
      <c r="O39">
        <f t="shared" si="3"/>
        <v>1.0055916143256296</v>
      </c>
      <c r="Y39" s="5"/>
    </row>
    <row r="40" spans="2:25" x14ac:dyDescent="0.25">
      <c r="B40" s="1">
        <v>40</v>
      </c>
      <c r="C40">
        <v>284.277985</v>
      </c>
      <c r="D40">
        <v>286.23288000000002</v>
      </c>
      <c r="E40" s="5">
        <f t="shared" si="0"/>
        <v>1.9548950000000218</v>
      </c>
      <c r="F40">
        <f t="shared" si="1"/>
        <v>285.25543249999998</v>
      </c>
      <c r="G40">
        <f>$G$78</f>
        <v>-1.1002838283554226</v>
      </c>
      <c r="H40">
        <f>$G$79</f>
        <v>4.3249144950220835</v>
      </c>
      <c r="I40">
        <f>$E$74</f>
        <v>1.6123153333333304</v>
      </c>
      <c r="J40">
        <f t="shared" si="2"/>
        <v>0.68297359828123927</v>
      </c>
      <c r="O40">
        <f t="shared" si="3"/>
        <v>1.0068767020421929</v>
      </c>
      <c r="Y40" s="5"/>
    </row>
    <row r="41" spans="2:25" x14ac:dyDescent="0.25">
      <c r="B41" s="1">
        <v>41</v>
      </c>
      <c r="C41">
        <v>284.228882</v>
      </c>
      <c r="D41">
        <v>286.686127</v>
      </c>
      <c r="E41" s="5">
        <f t="shared" si="0"/>
        <v>2.4572450000000003</v>
      </c>
      <c r="F41">
        <f t="shared" si="1"/>
        <v>285.45750450000003</v>
      </c>
      <c r="G41">
        <f>$G$78</f>
        <v>-1.1002838283554226</v>
      </c>
      <c r="H41">
        <f>$G$79</f>
        <v>4.3249144950220835</v>
      </c>
      <c r="I41">
        <f>$E$74</f>
        <v>1.6123153333333304</v>
      </c>
      <c r="J41">
        <f t="shared" si="2"/>
        <v>0.85712030285999863</v>
      </c>
      <c r="O41">
        <f t="shared" si="3"/>
        <v>1.0086453036816998</v>
      </c>
      <c r="Y41" s="5"/>
    </row>
    <row r="42" spans="2:25" x14ac:dyDescent="0.25">
      <c r="B42" s="1">
        <v>42</v>
      </c>
      <c r="C42">
        <v>284.25701900000001</v>
      </c>
      <c r="D42">
        <v>286.45468099999999</v>
      </c>
      <c r="E42" s="5">
        <f t="shared" si="0"/>
        <v>2.1976619999999798</v>
      </c>
      <c r="F42">
        <f t="shared" si="1"/>
        <v>285.35585000000003</v>
      </c>
      <c r="G42">
        <f>$G$78</f>
        <v>-1.1002838283554226</v>
      </c>
      <c r="H42">
        <f>$G$79</f>
        <v>4.3249144950220835</v>
      </c>
      <c r="I42">
        <f>$E$74</f>
        <v>1.6123153333333304</v>
      </c>
      <c r="J42">
        <f t="shared" si="2"/>
        <v>0.76719360714513163</v>
      </c>
      <c r="O42">
        <f t="shared" si="3"/>
        <v>1.0077312497250948</v>
      </c>
      <c r="Y42" s="5"/>
    </row>
    <row r="43" spans="2:25" x14ac:dyDescent="0.25">
      <c r="B43" s="1">
        <v>43</v>
      </c>
      <c r="C43">
        <v>284.05435199999999</v>
      </c>
      <c r="D43">
        <v>286.74996900000002</v>
      </c>
      <c r="E43" s="5">
        <f t="shared" si="0"/>
        <v>2.695617000000027</v>
      </c>
      <c r="F43">
        <f t="shared" si="1"/>
        <v>285.40216050000004</v>
      </c>
      <c r="G43">
        <f>$G$78</f>
        <v>-1.1002838283554226</v>
      </c>
      <c r="H43">
        <f>$G$79</f>
        <v>4.3249144950220835</v>
      </c>
      <c r="I43">
        <f>$E$74</f>
        <v>1.6123153333333304</v>
      </c>
      <c r="J43">
        <f t="shared" si="2"/>
        <v>0.94005834051198345</v>
      </c>
      <c r="O43">
        <f t="shared" si="3"/>
        <v>1.009489792995673</v>
      </c>
      <c r="Y43" s="5"/>
    </row>
    <row r="44" spans="2:25" x14ac:dyDescent="0.25">
      <c r="B44" s="1">
        <v>45</v>
      </c>
      <c r="C44">
        <v>284.07064800000001</v>
      </c>
      <c r="D44">
        <v>286.00616500000001</v>
      </c>
      <c r="E44" s="5">
        <f t="shared" si="0"/>
        <v>1.9355170000000044</v>
      </c>
      <c r="F44">
        <f t="shared" si="1"/>
        <v>285.03840650000001</v>
      </c>
      <c r="G44">
        <f>$G$78</f>
        <v>-1.1002838283554226</v>
      </c>
      <c r="H44">
        <f>$G$79</f>
        <v>4.3249144950220835</v>
      </c>
      <c r="I44">
        <f>$E$74</f>
        <v>1.6123153333333304</v>
      </c>
      <c r="J44">
        <f t="shared" si="2"/>
        <v>0.67673960804306588</v>
      </c>
      <c r="O44">
        <f t="shared" si="3"/>
        <v>1.0068135057726908</v>
      </c>
      <c r="Y44" s="5"/>
    </row>
    <row r="45" spans="2:25" x14ac:dyDescent="0.25">
      <c r="B45" s="1">
        <v>46</v>
      </c>
      <c r="C45">
        <v>283.81741299999999</v>
      </c>
      <c r="D45">
        <v>285.90490699999998</v>
      </c>
      <c r="E45" s="5">
        <f t="shared" si="0"/>
        <v>2.0874939999999924</v>
      </c>
      <c r="F45">
        <f t="shared" si="1"/>
        <v>284.86115999999998</v>
      </c>
      <c r="G45">
        <f>$G$78</f>
        <v>-1.1002838283554226</v>
      </c>
      <c r="H45">
        <f>$G$79</f>
        <v>4.3249144950220835</v>
      </c>
      <c r="I45">
        <f>$E$74</f>
        <v>1.6123153333333304</v>
      </c>
      <c r="J45">
        <f t="shared" si="2"/>
        <v>0.73013577203136026</v>
      </c>
      <c r="O45">
        <f t="shared" si="3"/>
        <v>1.0073550596418128</v>
      </c>
      <c r="Y45" s="5"/>
    </row>
    <row r="46" spans="2:25" x14ac:dyDescent="0.25">
      <c r="B46" s="1">
        <v>47</v>
      </c>
      <c r="C46">
        <v>284.311646</v>
      </c>
      <c r="D46">
        <v>287.88287400000002</v>
      </c>
      <c r="E46" s="5">
        <f t="shared" si="0"/>
        <v>3.5712280000000192</v>
      </c>
      <c r="F46">
        <f t="shared" si="1"/>
        <v>286.09726000000001</v>
      </c>
      <c r="G46">
        <f>$G$78</f>
        <v>-1.1002838283554226</v>
      </c>
      <c r="H46">
        <f>$G$79</f>
        <v>4.3249144950220835</v>
      </c>
      <c r="I46">
        <f>$E$74</f>
        <v>1.6123153333333304</v>
      </c>
      <c r="J46">
        <f t="shared" si="2"/>
        <v>1.240514223850641</v>
      </c>
      <c r="O46">
        <f t="shared" si="3"/>
        <v>1.0125609627682997</v>
      </c>
      <c r="Y46" s="5"/>
    </row>
    <row r="47" spans="2:25" s="5" customFormat="1" x14ac:dyDescent="0.25">
      <c r="B47" s="1">
        <v>52</v>
      </c>
      <c r="C47" s="5">
        <v>282.63876299999998</v>
      </c>
      <c r="D47" s="5">
        <v>284.91516100000001</v>
      </c>
      <c r="E47" s="5">
        <f t="shared" si="0"/>
        <v>2.2763980000000288</v>
      </c>
      <c r="F47" s="5">
        <f t="shared" si="1"/>
        <v>283.77696200000003</v>
      </c>
      <c r="G47">
        <f>$G$78</f>
        <v>-1.1002838283554226</v>
      </c>
      <c r="H47">
        <f>$G$79</f>
        <v>4.3249144950220835</v>
      </c>
      <c r="I47">
        <f>$E$74</f>
        <v>1.6123153333333304</v>
      </c>
      <c r="J47">
        <f t="shared" si="2"/>
        <v>0.79897397948578397</v>
      </c>
      <c r="O47">
        <f t="shared" si="3"/>
        <v>1.0080540898772616</v>
      </c>
      <c r="W47"/>
      <c r="X47"/>
    </row>
    <row r="48" spans="2:25" s="5" customFormat="1" x14ac:dyDescent="0.25">
      <c r="B48" s="1">
        <v>53</v>
      </c>
      <c r="C48" s="5">
        <v>281.83239700000001</v>
      </c>
      <c r="D48" s="5">
        <v>284.98956299999998</v>
      </c>
      <c r="E48" s="5">
        <f t="shared" si="0"/>
        <v>3.1571659999999611</v>
      </c>
      <c r="F48" s="5">
        <f t="shared" si="1"/>
        <v>283.41098</v>
      </c>
      <c r="G48">
        <f>$G$78</f>
        <v>-1.1002838283554226</v>
      </c>
      <c r="H48">
        <f>$G$79</f>
        <v>4.3249144950220835</v>
      </c>
      <c r="I48">
        <f>$E$74</f>
        <v>1.6123153333333304</v>
      </c>
      <c r="J48">
        <f t="shared" si="2"/>
        <v>1.1078181133250697</v>
      </c>
      <c r="O48">
        <f t="shared" si="3"/>
        <v>1.0112022820428268</v>
      </c>
      <c r="W48"/>
      <c r="X48"/>
    </row>
    <row r="49" spans="2:25" x14ac:dyDescent="0.25">
      <c r="B49" s="1">
        <v>54</v>
      </c>
      <c r="C49">
        <v>281.867096</v>
      </c>
      <c r="D49">
        <v>284.76709</v>
      </c>
      <c r="E49" s="5">
        <f t="shared" si="0"/>
        <v>2.8999939999999924</v>
      </c>
      <c r="F49">
        <f t="shared" si="1"/>
        <v>283.317093</v>
      </c>
      <c r="G49">
        <f>$G$78</f>
        <v>-1.1002838283554226</v>
      </c>
      <c r="H49">
        <f>$G$79</f>
        <v>4.3249144950220835</v>
      </c>
      <c r="I49">
        <f>$E$74</f>
        <v>1.6123153333333304</v>
      </c>
      <c r="J49">
        <f t="shared" si="2"/>
        <v>1.0183739982032307</v>
      </c>
      <c r="O49">
        <f t="shared" si="3"/>
        <v>1.0102885155491863</v>
      </c>
      <c r="Y49" s="5"/>
    </row>
    <row r="50" spans="2:25" x14ac:dyDescent="0.25">
      <c r="B50" s="1">
        <v>55</v>
      </c>
      <c r="C50">
        <v>282.55957000000001</v>
      </c>
      <c r="D50">
        <v>284.76156600000002</v>
      </c>
      <c r="E50" s="5">
        <f t="shared" si="0"/>
        <v>2.2019960000000083</v>
      </c>
      <c r="F50">
        <f t="shared" si="1"/>
        <v>283.66056800000001</v>
      </c>
      <c r="G50">
        <f>$G$78</f>
        <v>-1.1002838283554226</v>
      </c>
      <c r="H50">
        <f>$G$79</f>
        <v>4.3249144950220835</v>
      </c>
      <c r="I50">
        <f>$E$74</f>
        <v>1.6123153333333304</v>
      </c>
      <c r="J50">
        <f t="shared" si="2"/>
        <v>0.77327710720624709</v>
      </c>
      <c r="O50">
        <f t="shared" si="3"/>
        <v>1.0077930328107449</v>
      </c>
      <c r="Y50" s="5"/>
    </row>
    <row r="51" spans="2:25" x14ac:dyDescent="0.25">
      <c r="B51" s="1">
        <v>57</v>
      </c>
      <c r="C51">
        <v>281.89428700000002</v>
      </c>
      <c r="D51">
        <v>285.16433699999999</v>
      </c>
      <c r="E51" s="5">
        <f t="shared" si="0"/>
        <v>3.2700499999999693</v>
      </c>
      <c r="F51">
        <f>AVERAGE(C51,D51)</f>
        <v>283.529312</v>
      </c>
      <c r="G51">
        <f>$G$78</f>
        <v>-1.1002838283554226</v>
      </c>
      <c r="H51">
        <f>$G$79</f>
        <v>4.3249144950220835</v>
      </c>
      <c r="I51">
        <f>$E$74</f>
        <v>1.6123153333333304</v>
      </c>
      <c r="J51">
        <f t="shared" si="2"/>
        <v>1.1467247392860243</v>
      </c>
      <c r="O51">
        <f t="shared" si="3"/>
        <v>1.0116002705652563</v>
      </c>
      <c r="Y51" s="5"/>
    </row>
    <row r="52" spans="2:25" x14ac:dyDescent="0.25">
      <c r="B52" s="1">
        <v>59</v>
      </c>
      <c r="C52">
        <v>242.176682</v>
      </c>
      <c r="D52">
        <v>244.13414</v>
      </c>
      <c r="E52" s="5">
        <f t="shared" si="0"/>
        <v>1.9574580000000026</v>
      </c>
      <c r="F52">
        <f t="shared" ref="F52:F64" si="4">AVERAGE(C52,D52)</f>
        <v>243.15541100000002</v>
      </c>
      <c r="G52">
        <f>$G$78</f>
        <v>-1.1002838283554226</v>
      </c>
      <c r="H52">
        <f>$G$79</f>
        <v>4.3249144950220835</v>
      </c>
      <c r="I52">
        <f>$E$74</f>
        <v>1.6123153333333304</v>
      </c>
      <c r="J52">
        <f>(E52/D52)*100</f>
        <v>0.8017960945568704</v>
      </c>
      <c r="O52">
        <f t="shared" si="3"/>
        <v>1.0080827682658564</v>
      </c>
      <c r="Y52" s="5"/>
    </row>
    <row r="53" spans="2:25" x14ac:dyDescent="0.25">
      <c r="B53" s="1">
        <v>60</v>
      </c>
      <c r="C53">
        <v>242.22912600000001</v>
      </c>
      <c r="D53">
        <v>244.02773999999999</v>
      </c>
      <c r="E53" s="5">
        <f t="shared" si="0"/>
        <v>1.7986139999999864</v>
      </c>
      <c r="F53">
        <f t="shared" si="4"/>
        <v>243.128433</v>
      </c>
      <c r="G53">
        <f>$G$78</f>
        <v>-1.1002838283554226</v>
      </c>
      <c r="H53">
        <f>$G$79</f>
        <v>4.3249144950220835</v>
      </c>
      <c r="I53">
        <f>$E$74</f>
        <v>1.6123153333333304</v>
      </c>
      <c r="J53">
        <f t="shared" si="2"/>
        <v>0.73705309076746217</v>
      </c>
      <c r="O53">
        <f t="shared" si="3"/>
        <v>1.0074252590086956</v>
      </c>
      <c r="Y53" s="5"/>
    </row>
    <row r="54" spans="2:25" x14ac:dyDescent="0.25">
      <c r="B54" s="1">
        <v>61</v>
      </c>
      <c r="C54">
        <v>242.29759200000001</v>
      </c>
      <c r="D54">
        <v>244.19923399999999</v>
      </c>
      <c r="E54" s="5">
        <f t="shared" si="0"/>
        <v>1.9016419999999812</v>
      </c>
      <c r="F54">
        <f t="shared" si="4"/>
        <v>243.248413</v>
      </c>
      <c r="G54">
        <f>$G$78</f>
        <v>-1.1002838283554226</v>
      </c>
      <c r="H54">
        <f>$G$79</f>
        <v>4.3249144950220835</v>
      </c>
      <c r="I54">
        <f>$E$74</f>
        <v>1.6123153333333304</v>
      </c>
      <c r="J54">
        <f t="shared" si="2"/>
        <v>0.77872562040877702</v>
      </c>
      <c r="O54">
        <f t="shared" si="3"/>
        <v>1.0078483734993122</v>
      </c>
      <c r="Y54" s="5"/>
    </row>
    <row r="55" spans="2:25" x14ac:dyDescent="0.25">
      <c r="B55" s="1">
        <v>62</v>
      </c>
      <c r="C55">
        <v>242.23033100000001</v>
      </c>
      <c r="D55">
        <v>244.542023</v>
      </c>
      <c r="E55" s="5">
        <f t="shared" si="0"/>
        <v>2.3116919999999936</v>
      </c>
      <c r="F55">
        <f t="shared" si="4"/>
        <v>243.386177</v>
      </c>
      <c r="G55">
        <f>$G$78</f>
        <v>-1.1002838283554226</v>
      </c>
      <c r="H55">
        <f>$G$79</f>
        <v>4.3249144950220835</v>
      </c>
      <c r="I55">
        <f>$E$74</f>
        <v>1.6123153333333304</v>
      </c>
      <c r="J55">
        <f t="shared" si="2"/>
        <v>0.94531482631923491</v>
      </c>
      <c r="O55">
        <f t="shared" si="3"/>
        <v>1.009543363089406</v>
      </c>
      <c r="Y55" s="5"/>
    </row>
    <row r="56" spans="2:25" x14ac:dyDescent="0.25">
      <c r="B56" s="1">
        <v>63</v>
      </c>
      <c r="C56">
        <v>241.99179100000001</v>
      </c>
      <c r="D56">
        <v>244.55178799999999</v>
      </c>
      <c r="E56" s="5">
        <f t="shared" ref="E56:E73" si="5">D56-C56</f>
        <v>2.5599969999999814</v>
      </c>
      <c r="F56">
        <f t="shared" si="4"/>
        <v>243.27178950000001</v>
      </c>
      <c r="G56">
        <f>$G$78</f>
        <v>-1.1002838283554226</v>
      </c>
      <c r="H56">
        <f>$G$79</f>
        <v>4.3249144950220835</v>
      </c>
      <c r="I56">
        <f>$E$74</f>
        <v>1.6123153333333304</v>
      </c>
      <c r="J56">
        <f t="shared" ref="J56:J64" si="6">(E56/D56)*100</f>
        <v>1.0468118106746296</v>
      </c>
      <c r="O56">
        <f t="shared" si="3"/>
        <v>1.0105788588506293</v>
      </c>
      <c r="Y56" s="5"/>
    </row>
    <row r="57" spans="2:25" x14ac:dyDescent="0.25">
      <c r="B57" s="1">
        <v>64</v>
      </c>
      <c r="C57">
        <v>241.559753</v>
      </c>
      <c r="D57">
        <v>244.88729900000001</v>
      </c>
      <c r="E57" s="5">
        <f t="shared" si="5"/>
        <v>3.3275460000000123</v>
      </c>
      <c r="F57">
        <f t="shared" si="4"/>
        <v>243.22352599999999</v>
      </c>
      <c r="G57">
        <f>$G$78</f>
        <v>-1.1002838283554226</v>
      </c>
      <c r="H57">
        <f>$G$79</f>
        <v>4.3249144950220835</v>
      </c>
      <c r="I57">
        <f>$E$74</f>
        <v>1.6123153333333304</v>
      </c>
      <c r="J57">
        <f t="shared" si="6"/>
        <v>1.3588070976273914</v>
      </c>
      <c r="O57">
        <f t="shared" ref="O57:O73" si="7">D57/C57</f>
        <v>1.0137752500516923</v>
      </c>
      <c r="Y57" s="5"/>
    </row>
    <row r="58" spans="2:25" s="10" customFormat="1" x14ac:dyDescent="0.25">
      <c r="B58" s="1">
        <v>65</v>
      </c>
      <c r="C58" s="10">
        <v>241.625122</v>
      </c>
      <c r="D58" s="10">
        <v>244.71021999999999</v>
      </c>
      <c r="E58" s="5">
        <f t="shared" si="5"/>
        <v>3.0850979999999879</v>
      </c>
      <c r="F58">
        <f t="shared" si="4"/>
        <v>243.16767099999998</v>
      </c>
      <c r="G58">
        <f>$G$78</f>
        <v>-1.1002838283554226</v>
      </c>
      <c r="H58">
        <f>$G$79</f>
        <v>4.3249144950220835</v>
      </c>
      <c r="I58">
        <f>$E$74</f>
        <v>1.6123153333333304</v>
      </c>
      <c r="J58">
        <f t="shared" si="6"/>
        <v>1.2607148160791928</v>
      </c>
      <c r="O58">
        <f t="shared" si="7"/>
        <v>1.0127681177125283</v>
      </c>
      <c r="Y58" s="2"/>
    </row>
    <row r="59" spans="2:25" s="10" customFormat="1" x14ac:dyDescent="0.25">
      <c r="B59" s="1">
        <v>66</v>
      </c>
      <c r="C59" s="10">
        <v>241.76753199999999</v>
      </c>
      <c r="D59" s="10">
        <v>244.46485899999999</v>
      </c>
      <c r="E59" s="5">
        <f t="shared" si="5"/>
        <v>2.6973270000000014</v>
      </c>
      <c r="F59">
        <f t="shared" si="4"/>
        <v>243.1161955</v>
      </c>
      <c r="G59">
        <f>$G$78</f>
        <v>-1.1002838283554226</v>
      </c>
      <c r="H59">
        <f>$G$79</f>
        <v>4.3249144950220835</v>
      </c>
      <c r="I59">
        <f>$E$74</f>
        <v>1.6123153333333304</v>
      </c>
      <c r="J59">
        <f t="shared" si="6"/>
        <v>1.1033598084541065</v>
      </c>
      <c r="O59">
        <f t="shared" si="7"/>
        <v>1.0111566965906738</v>
      </c>
      <c r="Y59" s="2"/>
    </row>
    <row r="60" spans="2:25" s="10" customFormat="1" x14ac:dyDescent="0.25">
      <c r="B60" s="1">
        <v>67</v>
      </c>
      <c r="C60" s="10">
        <v>241.669678</v>
      </c>
      <c r="D60" s="10">
        <v>244.234207</v>
      </c>
      <c r="E60" s="5">
        <f t="shared" si="5"/>
        <v>2.5645289999999932</v>
      </c>
      <c r="F60">
        <f t="shared" si="4"/>
        <v>242.9519425</v>
      </c>
      <c r="G60">
        <f>$G$78</f>
        <v>-1.1002838283554226</v>
      </c>
      <c r="H60">
        <f>$G$79</f>
        <v>4.3249144950220835</v>
      </c>
      <c r="I60">
        <f>$E$74</f>
        <v>1.6123153333333304</v>
      </c>
      <c r="J60">
        <f t="shared" si="6"/>
        <v>1.0500285899755202</v>
      </c>
      <c r="O60">
        <f t="shared" si="7"/>
        <v>1.0106117119086822</v>
      </c>
      <c r="Y60" s="2"/>
    </row>
    <row r="61" spans="2:25" s="10" customFormat="1" x14ac:dyDescent="0.25">
      <c r="B61" s="1">
        <v>68</v>
      </c>
      <c r="C61" s="10">
        <v>222.150497</v>
      </c>
      <c r="D61" s="10">
        <v>224.83145099999999</v>
      </c>
      <c r="E61" s="5">
        <f t="shared" si="5"/>
        <v>2.6809539999999856</v>
      </c>
      <c r="F61">
        <f t="shared" si="4"/>
        <v>223.49097399999999</v>
      </c>
      <c r="G61">
        <f>$G$78</f>
        <v>-1.1002838283554226</v>
      </c>
      <c r="H61">
        <f>$G$79</f>
        <v>4.3249144950220835</v>
      </c>
      <c r="I61">
        <f>$E$74</f>
        <v>1.6123153333333304</v>
      </c>
      <c r="J61">
        <f t="shared" si="6"/>
        <v>1.1924283671504596</v>
      </c>
      <c r="O61">
        <f t="shared" si="7"/>
        <v>1.0120681881706526</v>
      </c>
      <c r="Y61" s="2"/>
    </row>
    <row r="62" spans="2:25" s="10" customFormat="1" x14ac:dyDescent="0.25">
      <c r="B62" s="1">
        <v>69</v>
      </c>
      <c r="C62" s="10">
        <v>221.978668</v>
      </c>
      <c r="D62" s="10">
        <v>225.51992799999999</v>
      </c>
      <c r="E62" s="5">
        <f t="shared" si="5"/>
        <v>3.5412599999999941</v>
      </c>
      <c r="F62">
        <f t="shared" si="4"/>
        <v>223.74929800000001</v>
      </c>
      <c r="G62">
        <f>$G$78</f>
        <v>-1.1002838283554226</v>
      </c>
      <c r="H62">
        <f>$G$79</f>
        <v>4.3249144950220835</v>
      </c>
      <c r="I62">
        <f>$E$74</f>
        <v>1.6123153333333304</v>
      </c>
      <c r="J62">
        <f t="shared" si="6"/>
        <v>1.5702647794389124</v>
      </c>
      <c r="O62">
        <f t="shared" si="7"/>
        <v>1.0159531545616807</v>
      </c>
      <c r="Y62" s="2"/>
    </row>
    <row r="63" spans="2:25" s="10" customFormat="1" x14ac:dyDescent="0.25">
      <c r="B63" s="1">
        <v>71</v>
      </c>
      <c r="C63" s="10">
        <v>221.96466100000001</v>
      </c>
      <c r="D63" s="10">
        <v>224.814255</v>
      </c>
      <c r="E63" s="5">
        <f t="shared" si="5"/>
        <v>2.8495939999999962</v>
      </c>
      <c r="F63">
        <f t="shared" si="4"/>
        <v>223.38945799999999</v>
      </c>
      <c r="G63">
        <f>$G$78</f>
        <v>-1.1002838283554226</v>
      </c>
      <c r="H63">
        <f>$G$79</f>
        <v>4.3249144950220835</v>
      </c>
      <c r="I63">
        <f>$E$74</f>
        <v>1.6123153333333304</v>
      </c>
      <c r="J63">
        <f t="shared" si="6"/>
        <v>1.2675326126450459</v>
      </c>
      <c r="O63">
        <f t="shared" si="7"/>
        <v>1.0128380526303689</v>
      </c>
      <c r="Y63" s="2"/>
    </row>
    <row r="64" spans="2:25" s="10" customFormat="1" x14ac:dyDescent="0.25">
      <c r="B64" s="1">
        <v>73</v>
      </c>
      <c r="C64" s="10">
        <v>221.43696600000001</v>
      </c>
      <c r="D64" s="10">
        <v>224.93026699999999</v>
      </c>
      <c r="E64" s="5">
        <f t="shared" si="5"/>
        <v>3.493300999999974</v>
      </c>
      <c r="F64">
        <f t="shared" si="4"/>
        <v>223.1836165</v>
      </c>
      <c r="G64">
        <f>$G$78</f>
        <v>-1.1002838283554226</v>
      </c>
      <c r="H64">
        <f>$G$79</f>
        <v>4.3249144950220835</v>
      </c>
      <c r="I64">
        <f>$E$74</f>
        <v>1.6123153333333304</v>
      </c>
      <c r="J64">
        <f t="shared" si="6"/>
        <v>1.5530595533414693</v>
      </c>
      <c r="O64">
        <f t="shared" si="7"/>
        <v>1.0157755999962534</v>
      </c>
      <c r="Y64" s="2"/>
    </row>
    <row r="65" spans="1:33" s="10" customFormat="1" x14ac:dyDescent="0.25">
      <c r="B65" s="1">
        <v>74</v>
      </c>
      <c r="C65" s="10">
        <v>221.474625</v>
      </c>
      <c r="D65" s="10">
        <v>224.527344</v>
      </c>
      <c r="E65" s="5">
        <f t="shared" si="5"/>
        <v>3.0527189999999962</v>
      </c>
      <c r="F65">
        <f t="shared" ref="F65:F73" si="8">AVERAGE(C65,D65)</f>
        <v>223.00098450000002</v>
      </c>
      <c r="G65">
        <f>$G$78</f>
        <v>-1.1002838283554226</v>
      </c>
      <c r="H65">
        <f>$G$79</f>
        <v>4.3249144950220835</v>
      </c>
      <c r="I65">
        <f>$E$74</f>
        <v>1.6123153333333304</v>
      </c>
      <c r="J65">
        <f t="shared" ref="J65:J72" si="9">(E65/D65)*100</f>
        <v>1.3596201449744116</v>
      </c>
      <c r="O65">
        <f t="shared" si="7"/>
        <v>1.0137836061354659</v>
      </c>
      <c r="Y65" s="2"/>
    </row>
    <row r="66" spans="1:33" s="10" customFormat="1" ht="18" customHeight="1" x14ac:dyDescent="0.25">
      <c r="B66" s="1">
        <v>77</v>
      </c>
      <c r="C66" s="10">
        <v>199.585556</v>
      </c>
      <c r="D66" s="10">
        <v>201.50140400000001</v>
      </c>
      <c r="E66" s="5">
        <f t="shared" si="5"/>
        <v>1.9158480000000111</v>
      </c>
      <c r="F66">
        <f t="shared" si="8"/>
        <v>200.54347999999999</v>
      </c>
      <c r="G66">
        <f>$G$78</f>
        <v>-1.1002838283554226</v>
      </c>
      <c r="H66">
        <f>$G$79</f>
        <v>4.3249144950220835</v>
      </c>
      <c r="I66">
        <f>$E$74</f>
        <v>1.6123153333333304</v>
      </c>
      <c r="J66">
        <f t="shared" si="9"/>
        <v>0.95078642727472562</v>
      </c>
      <c r="O66">
        <f t="shared" si="7"/>
        <v>1.0095991315123025</v>
      </c>
      <c r="Y66" s="2"/>
    </row>
    <row r="67" spans="1:33" s="10" customFormat="1" ht="18" customHeight="1" x14ac:dyDescent="0.25">
      <c r="B67" s="1">
        <v>78</v>
      </c>
      <c r="C67" s="10">
        <v>200.34483299999999</v>
      </c>
      <c r="D67" s="10">
        <v>201.99220299999999</v>
      </c>
      <c r="E67" s="5">
        <f t="shared" si="5"/>
        <v>1.6473699999999951</v>
      </c>
      <c r="F67">
        <f t="shared" si="8"/>
        <v>201.16851800000001</v>
      </c>
      <c r="G67">
        <f>$G$78</f>
        <v>-1.1002838283554226</v>
      </c>
      <c r="H67">
        <f>$G$79</f>
        <v>4.3249144950220835</v>
      </c>
      <c r="I67">
        <f>$E$74</f>
        <v>1.6123153333333304</v>
      </c>
      <c r="J67">
        <f t="shared" si="9"/>
        <v>0.81556118282446532</v>
      </c>
      <c r="O67">
        <f t="shared" si="7"/>
        <v>1.0082226727554287</v>
      </c>
      <c r="Y67" s="2"/>
    </row>
    <row r="68" spans="1:33" s="10" customFormat="1" ht="18" customHeight="1" x14ac:dyDescent="0.25">
      <c r="B68" s="1">
        <v>79</v>
      </c>
      <c r="C68" s="10">
        <v>199.55981399999999</v>
      </c>
      <c r="D68" s="10">
        <v>201.53761299999999</v>
      </c>
      <c r="E68" s="5">
        <f t="shared" si="5"/>
        <v>1.9777990000000045</v>
      </c>
      <c r="F68">
        <f t="shared" si="8"/>
        <v>200.54871349999999</v>
      </c>
      <c r="G68">
        <f>$G$78</f>
        <v>-1.1002838283554226</v>
      </c>
      <c r="H68">
        <f>$G$79</f>
        <v>4.3249144950220835</v>
      </c>
      <c r="I68">
        <f>$E$74</f>
        <v>1.6123153333333304</v>
      </c>
      <c r="J68">
        <f t="shared" si="9"/>
        <v>0.98135478065824111</v>
      </c>
      <c r="O68">
        <f t="shared" si="7"/>
        <v>1.0099108079946397</v>
      </c>
      <c r="Y68" s="2"/>
    </row>
    <row r="69" spans="1:33" s="10" customFormat="1" ht="18" customHeight="1" x14ac:dyDescent="0.25">
      <c r="B69" s="1">
        <v>80</v>
      </c>
      <c r="C69" s="10">
        <v>199.21339399999999</v>
      </c>
      <c r="D69" s="10">
        <v>199.46731600000001</v>
      </c>
      <c r="E69" s="5">
        <f t="shared" si="5"/>
        <v>0.25392200000001708</v>
      </c>
      <c r="F69">
        <f t="shared" si="8"/>
        <v>199.34035499999999</v>
      </c>
      <c r="G69">
        <f>$G$78</f>
        <v>-1.1002838283554226</v>
      </c>
      <c r="H69">
        <f>$G$79</f>
        <v>4.3249144950220835</v>
      </c>
      <c r="I69">
        <f>$E$74</f>
        <v>1.6123153333333304</v>
      </c>
      <c r="J69">
        <f t="shared" si="9"/>
        <v>0.12730005350852419</v>
      </c>
      <c r="O69">
        <f t="shared" si="7"/>
        <v>1.001274623131013</v>
      </c>
      <c r="Y69" s="2"/>
    </row>
    <row r="70" spans="1:33" s="10" customFormat="1" x14ac:dyDescent="0.25">
      <c r="B70" s="1">
        <v>81</v>
      </c>
      <c r="C70" s="10">
        <v>200.17112700000001</v>
      </c>
      <c r="D70" s="10">
        <v>200.0522</v>
      </c>
      <c r="E70" s="5">
        <f t="shared" si="5"/>
        <v>-0.11892700000001355</v>
      </c>
      <c r="F70">
        <f t="shared" si="8"/>
        <v>200.11166350000002</v>
      </c>
      <c r="G70">
        <f>$G$78</f>
        <v>-1.1002838283554226</v>
      </c>
      <c r="H70">
        <f>$G$79</f>
        <v>4.3249144950220835</v>
      </c>
      <c r="I70">
        <f>$E$74</f>
        <v>1.6123153333333304</v>
      </c>
      <c r="J70">
        <f t="shared" si="9"/>
        <v>-5.9447984076162905E-2</v>
      </c>
      <c r="O70">
        <f t="shared" si="7"/>
        <v>0.99940587335555131</v>
      </c>
      <c r="Y70" s="2"/>
    </row>
    <row r="71" spans="1:33" s="10" customFormat="1" x14ac:dyDescent="0.25">
      <c r="B71" s="1">
        <v>82</v>
      </c>
      <c r="C71" s="10">
        <v>199.77011100000001</v>
      </c>
      <c r="D71" s="10">
        <v>200.117355</v>
      </c>
      <c r="E71" s="5">
        <f t="shared" si="5"/>
        <v>0.34724399999998923</v>
      </c>
      <c r="F71">
        <f t="shared" si="8"/>
        <v>199.94373300000001</v>
      </c>
      <c r="G71">
        <f>$G$78</f>
        <v>-1.1002838283554226</v>
      </c>
      <c r="H71">
        <f>$G$79</f>
        <v>4.3249144950220835</v>
      </c>
      <c r="I71">
        <f>$E$74</f>
        <v>1.6123153333333304</v>
      </c>
      <c r="J71">
        <f t="shared" si="9"/>
        <v>0.17352018269479388</v>
      </c>
      <c r="O71">
        <f t="shared" si="7"/>
        <v>1.0017382179859728</v>
      </c>
      <c r="Y71" s="2"/>
    </row>
    <row r="72" spans="1:33" s="10" customFormat="1" x14ac:dyDescent="0.25">
      <c r="B72" s="1">
        <v>83</v>
      </c>
      <c r="C72" s="10">
        <v>200.11731</v>
      </c>
      <c r="D72" s="10">
        <v>202.171707</v>
      </c>
      <c r="E72" s="5">
        <f t="shared" si="5"/>
        <v>2.0543969999999945</v>
      </c>
      <c r="F72">
        <f t="shared" si="8"/>
        <v>201.1445085</v>
      </c>
      <c r="G72">
        <f>$G$78</f>
        <v>-1.1002838283554226</v>
      </c>
      <c r="H72">
        <f>$G$79</f>
        <v>4.3249144950220835</v>
      </c>
      <c r="I72">
        <f>$E$74</f>
        <v>1.6123153333333304</v>
      </c>
      <c r="J72">
        <f t="shared" si="9"/>
        <v>1.0161644428317531</v>
      </c>
      <c r="O72">
        <f t="shared" si="7"/>
        <v>1.0102659634991096</v>
      </c>
      <c r="Y72" s="2"/>
    </row>
    <row r="73" spans="1:33" s="10" customFormat="1" x14ac:dyDescent="0.25">
      <c r="B73" s="1">
        <v>85</v>
      </c>
      <c r="C73" s="10">
        <v>199.32607999999999</v>
      </c>
      <c r="D73" s="10">
        <v>201.66651899999999</v>
      </c>
      <c r="E73" s="5">
        <f t="shared" si="5"/>
        <v>2.3404390000000035</v>
      </c>
      <c r="F73">
        <f t="shared" si="8"/>
        <v>200.49629949999999</v>
      </c>
      <c r="G73">
        <f>$G$78</f>
        <v>-1.1002838283554226</v>
      </c>
      <c r="H73">
        <f>$G$79</f>
        <v>4.3249144950220835</v>
      </c>
      <c r="I73">
        <f>$E$74</f>
        <v>1.6123153333333304</v>
      </c>
      <c r="J73">
        <f t="shared" ref="J73" si="10">(E73/D73)*100</f>
        <v>1.1605491142533202</v>
      </c>
      <c r="O73">
        <f t="shared" si="7"/>
        <v>1.0117417600346126</v>
      </c>
      <c r="Y73" s="2"/>
    </row>
    <row r="74" spans="1:33" s="9" customFormat="1" x14ac:dyDescent="0.25">
      <c r="B74" s="9">
        <f>COUNT(B2:B73)</f>
        <v>72</v>
      </c>
      <c r="E74" s="14">
        <f>AVERAGE(E2:E73)</f>
        <v>1.6123153333333304</v>
      </c>
      <c r="F74" s="9" t="s">
        <v>0</v>
      </c>
      <c r="J74"/>
    </row>
    <row r="75" spans="1:33" x14ac:dyDescent="0.25">
      <c r="A75" s="2"/>
      <c r="E75" s="2">
        <f>STDEV(E2:E73)</f>
        <v>1.3839791641269148</v>
      </c>
      <c r="F75" t="s">
        <v>1</v>
      </c>
      <c r="G75" s="10"/>
      <c r="H75" s="10"/>
    </row>
    <row r="77" spans="1:33" ht="15.75" thickBot="1" x14ac:dyDescent="0.3">
      <c r="F77" t="s">
        <v>4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F78" s="7" t="s">
        <v>2</v>
      </c>
      <c r="G78" s="3">
        <f>E74-(1.96*E75)</f>
        <v>-1.1002838283554226</v>
      </c>
      <c r="H78" t="s">
        <v>17</v>
      </c>
      <c r="I78" s="1" t="s">
        <v>24</v>
      </c>
      <c r="J78" s="15">
        <f>E75/E74</f>
        <v>0.85837995552994639</v>
      </c>
      <c r="K78">
        <f>J78*1+0</f>
        <v>0.85837995552994639</v>
      </c>
      <c r="L78">
        <f>E74/800</f>
        <v>2.0153941666666629E-3</v>
      </c>
      <c r="M78" t="s">
        <v>25</v>
      </c>
      <c r="N78">
        <f>Q85</f>
        <v>0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thickBot="1" x14ac:dyDescent="0.3">
      <c r="F79" s="8" t="s">
        <v>3</v>
      </c>
      <c r="G79" s="4">
        <f>E74+(1.96*E75)</f>
        <v>4.3249144950220835</v>
      </c>
      <c r="H79" t="s">
        <v>18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F81" t="s">
        <v>7</v>
      </c>
      <c r="P81">
        <f>(G78-G79)/2</f>
        <v>-2.712599161688753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F82" s="11" t="s">
        <v>8</v>
      </c>
      <c r="G82">
        <f>((E75)^2)/B74</f>
        <v>2.6602754538019913E-2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x14ac:dyDescent="0.25">
      <c r="F83" s="11" t="s">
        <v>9</v>
      </c>
      <c r="G83">
        <f>((E75)^2)/(2*(B74-1))</f>
        <v>1.3488720610826998E-2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x14ac:dyDescent="0.25">
      <c r="F84" s="12" t="s">
        <v>10</v>
      </c>
      <c r="G84" s="10" t="s">
        <v>11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x14ac:dyDescent="0.25">
      <c r="E85" s="11" t="s">
        <v>14</v>
      </c>
      <c r="F85" s="12" t="s">
        <v>12</v>
      </c>
      <c r="G85" s="10">
        <f>E75/(SQRT(B74))</f>
        <v>0.16310350866250523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ht="15.75" thickBot="1" x14ac:dyDescent="0.3">
      <c r="F86" s="13" t="s">
        <v>21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ht="15" customHeight="1" x14ac:dyDescent="0.25">
      <c r="F87" s="21" t="s">
        <v>15</v>
      </c>
      <c r="G87" s="3">
        <f>E74+(1.984*G85)</f>
        <v>1.9359126945197409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ht="15.75" thickBot="1" x14ac:dyDescent="0.3">
      <c r="F88" s="22"/>
      <c r="G88" s="4">
        <f>E74-(1.984*G85)</f>
        <v>1.28871797214692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F89" s="23" t="s">
        <v>13</v>
      </c>
      <c r="G89" s="25">
        <f>1.71*G85</f>
        <v>0.27890699981288392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ht="15.75" thickBot="1" x14ac:dyDescent="0.3">
      <c r="F90" s="24"/>
      <c r="G90" s="26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E91" t="s">
        <v>17</v>
      </c>
      <c r="F91" s="27" t="s">
        <v>16</v>
      </c>
      <c r="G91" s="3">
        <f>G78-(1.984*G89)</f>
        <v>-1.6536353159841843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ht="15.75" thickBot="1" x14ac:dyDescent="0.3">
      <c r="F92" s="28"/>
      <c r="G92" s="4">
        <f>G78+(1.984*G89)</f>
        <v>-0.54693234072666086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E93" t="s">
        <v>18</v>
      </c>
      <c r="F93" s="27" t="s">
        <v>19</v>
      </c>
      <c r="G93" s="3">
        <f>G79-(1.984*G89)</f>
        <v>3.771563007393322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ht="15.75" thickBot="1" x14ac:dyDescent="0.3">
      <c r="F94" s="28"/>
      <c r="G94" s="4">
        <f>G79+(1.984*G89)</f>
        <v>4.878265982650845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0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20"/>
      <c r="G97" s="2"/>
      <c r="H97" s="2"/>
      <c r="I97" s="2"/>
      <c r="J97" s="2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17"/>
      <c r="G100" s="17"/>
      <c r="H100" s="17"/>
      <c r="I100" s="17"/>
      <c r="J100" s="17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17"/>
      <c r="G101" s="17"/>
      <c r="H101" s="17"/>
      <c r="I101" s="17"/>
      <c r="J101" s="17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7"/>
      <c r="G104" s="17"/>
      <c r="H104" s="17"/>
      <c r="I104" s="17"/>
      <c r="J104" s="17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AD118" s="10"/>
      <c r="AE118" s="10"/>
    </row>
  </sheetData>
  <mergeCells count="6">
    <mergeCell ref="F96:F97"/>
    <mergeCell ref="F87:F88"/>
    <mergeCell ref="F89:F90"/>
    <mergeCell ref="G89:G90"/>
    <mergeCell ref="F91:F92"/>
    <mergeCell ref="F93:F9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2016-11-15T10:00:22Z</dcterms:modified>
</cp:coreProperties>
</file>